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oppy1\Desktop\"/>
    </mc:Choice>
  </mc:AlternateContent>
  <bookViews>
    <workbookView xWindow="0" yWindow="0" windowWidth="24000" windowHeight="10575" tabRatio="795" activeTab="1"/>
  </bookViews>
  <sheets>
    <sheet name="2017-06 Monthly Report" sheetId="1" r:id="rId1"/>
    <sheet name="2017-06 Account Details" sheetId="2" r:id="rId2"/>
    <sheet name="2017-06 Blue Can Deposits" sheetId="9" r:id="rId3"/>
    <sheet name="1" sheetId="26" r:id="rId4"/>
  </sheets>
  <definedNames>
    <definedName name="_xlnm.Print_Area" localSheetId="1">'2017-06 Account Details'!$A$1:$D$26</definedName>
    <definedName name="_xlnm.Print_Area" localSheetId="0">'2017-06 Monthly Report'!$A$1:$D$91</definedName>
  </definedNames>
  <calcPr calcId="171027"/>
</workbook>
</file>

<file path=xl/calcChain.xml><?xml version="1.0" encoding="utf-8"?>
<calcChain xmlns="http://schemas.openxmlformats.org/spreadsheetml/2006/main">
  <c r="C62" i="1" l="1"/>
  <c r="C68" i="1"/>
  <c r="B103" i="9" l="1"/>
  <c r="G101" i="26"/>
  <c r="C77" i="1" l="1"/>
  <c r="C80" i="1" l="1"/>
  <c r="C40" i="1" l="1"/>
  <c r="C49" i="1" l="1"/>
  <c r="C54" i="1"/>
  <c r="D55" i="1" l="1"/>
  <c r="C17" i="2" l="1"/>
  <c r="C5" i="2" l="1"/>
  <c r="C11" i="2" l="1"/>
  <c r="C10" i="2"/>
  <c r="D83" i="1" l="1"/>
  <c r="D84" i="1" s="1"/>
  <c r="D90" i="1" s="1"/>
  <c r="C89" i="1"/>
  <c r="B6" i="2" l="1"/>
  <c r="B18" i="2" s="1"/>
  <c r="B3" i="2"/>
  <c r="B20" i="2" s="1"/>
  <c r="B15" i="2" l="1"/>
  <c r="B12" i="2"/>
  <c r="B23" i="2"/>
  <c r="B9" i="2"/>
  <c r="C4" i="2" l="1"/>
  <c r="C16" i="2"/>
  <c r="C21" i="2"/>
  <c r="D18" i="2" l="1"/>
  <c r="D12" i="2" l="1"/>
  <c r="D6" i="2"/>
  <c r="C22" i="2"/>
  <c r="D23" i="2" s="1"/>
  <c r="D26" i="2" l="1"/>
</calcChain>
</file>

<file path=xl/sharedStrings.xml><?xml version="1.0" encoding="utf-8"?>
<sst xmlns="http://schemas.openxmlformats.org/spreadsheetml/2006/main" count="563" uniqueCount="232">
  <si>
    <t>Ledger Balance as of:</t>
  </si>
  <si>
    <t>INCOME</t>
  </si>
  <si>
    <t>Blue Can</t>
  </si>
  <si>
    <t>Blue Can Subtotal</t>
  </si>
  <si>
    <t>General Fund</t>
  </si>
  <si>
    <t>Conference Fund</t>
  </si>
  <si>
    <t>Non AA Social Fund</t>
  </si>
  <si>
    <t>TOTAL INCOME</t>
  </si>
  <si>
    <t>EXPENSES</t>
  </si>
  <si>
    <t>TOTAL EXPENSES</t>
  </si>
  <si>
    <t>Bank Balance as of:</t>
  </si>
  <si>
    <t>TOTAL</t>
  </si>
  <si>
    <t>Add income</t>
  </si>
  <si>
    <t>Less expenses</t>
  </si>
  <si>
    <t>General Fund Balance as of:</t>
  </si>
  <si>
    <t>Blue Can Fund Balance as of:</t>
  </si>
  <si>
    <t>Non AA Social Fellowship Balance as of:</t>
  </si>
  <si>
    <t>Check</t>
  </si>
  <si>
    <t>AMOUNT</t>
  </si>
  <si>
    <t>CURRENCY</t>
  </si>
  <si>
    <t>FUND</t>
  </si>
  <si>
    <t>Check Date</t>
  </si>
  <si>
    <t>Check Number</t>
  </si>
  <si>
    <t>Group Number</t>
  </si>
  <si>
    <t>Group</t>
  </si>
  <si>
    <t>General Fund Subtotal</t>
  </si>
  <si>
    <t>Conference Fund Subtotal</t>
  </si>
  <si>
    <t>Non AA Social Fund Subtotal</t>
  </si>
  <si>
    <t>Less: Deposit in Transit</t>
  </si>
  <si>
    <t>Banquet</t>
  </si>
  <si>
    <t>Registration</t>
  </si>
  <si>
    <t>Donations</t>
  </si>
  <si>
    <t>Difference</t>
  </si>
  <si>
    <t xml:space="preserve"> </t>
  </si>
  <si>
    <t>Column1</t>
  </si>
  <si>
    <t>Column2</t>
  </si>
  <si>
    <t xml:space="preserve">SETA - Blue Can </t>
  </si>
  <si>
    <t>CFC Conference Fund Balance as of:</t>
  </si>
  <si>
    <t>Friends of Bill</t>
  </si>
  <si>
    <t>High Nooners</t>
  </si>
  <si>
    <t>124516</t>
  </si>
  <si>
    <t>Bay City Group</t>
  </si>
  <si>
    <t>New Day Group</t>
  </si>
  <si>
    <t>Pheonix Group</t>
  </si>
  <si>
    <t>This Side of the Lake</t>
  </si>
  <si>
    <t>Fivers Group</t>
  </si>
  <si>
    <t>Fresh Start Group</t>
  </si>
  <si>
    <t>Dark Side of the Spoon</t>
  </si>
  <si>
    <t>Plantation Group</t>
  </si>
  <si>
    <t>Chapelwood 8PM Th</t>
  </si>
  <si>
    <t>Sugar Creek Group</t>
  </si>
  <si>
    <t>Welcome Home Group</t>
  </si>
  <si>
    <t>12 O'Clock High</t>
  </si>
  <si>
    <t>Lunch Bunch</t>
  </si>
  <si>
    <t>Nassau Bay Men's Group</t>
  </si>
  <si>
    <t>check</t>
  </si>
  <si>
    <t>Post Oak</t>
  </si>
  <si>
    <t>Labranch Street Group</t>
  </si>
  <si>
    <t>2973</t>
  </si>
  <si>
    <t>Camel Group</t>
  </si>
  <si>
    <t>Open Door Group</t>
  </si>
  <si>
    <t>Bay Area Groups</t>
  </si>
  <si>
    <t xml:space="preserve">Transfer excess amount 2016 Conference </t>
  </si>
  <si>
    <t xml:space="preserve">  </t>
  </si>
  <si>
    <t>**CFC Workshop</t>
  </si>
  <si>
    <t>Cash</t>
  </si>
  <si>
    <t>1502 Group Conroe</t>
  </si>
  <si>
    <t>8373 Group</t>
  </si>
  <si>
    <t xml:space="preserve">2017 SETA Convention </t>
  </si>
  <si>
    <t>cash</t>
  </si>
  <si>
    <t>3 O'Clock Group</t>
  </si>
  <si>
    <t>118502</t>
  </si>
  <si>
    <t>Aldine Group</t>
  </si>
  <si>
    <t>Another Chance Group</t>
  </si>
  <si>
    <t>618479</t>
  </si>
  <si>
    <t>Atasocita Group</t>
  </si>
  <si>
    <t>Avalon Happy Hour</t>
  </si>
  <si>
    <t>Beverly Hills Group</t>
  </si>
  <si>
    <t>Caring and Sharing</t>
  </si>
  <si>
    <t>Champions 1960</t>
  </si>
  <si>
    <t>Chapelwood ???</t>
  </si>
  <si>
    <t>Cypresswood Group</t>
  </si>
  <si>
    <t>Desiderata</t>
  </si>
  <si>
    <t>District 64</t>
  </si>
  <si>
    <t>District 65</t>
  </si>
  <si>
    <t>District 66</t>
  </si>
  <si>
    <t>Down But Not Out Group</t>
  </si>
  <si>
    <t>Eldridge Rd. Group</t>
  </si>
  <si>
    <t>First Colony Group</t>
  </si>
  <si>
    <t>149012</t>
  </si>
  <si>
    <t>First Light Group</t>
  </si>
  <si>
    <t>God Meeting Group</t>
  </si>
  <si>
    <t>656597</t>
  </si>
  <si>
    <t>Good News Group</t>
  </si>
  <si>
    <t>Huntsville Group</t>
  </si>
  <si>
    <t>Imperfect Nooners</t>
  </si>
  <si>
    <t>699570</t>
  </si>
  <si>
    <t>Jamaca Beach</t>
  </si>
  <si>
    <t>K.I.S.S.</t>
  </si>
  <si>
    <t>Katy 12 &amp; 12</t>
  </si>
  <si>
    <t>Katy 164 Woman Group</t>
  </si>
  <si>
    <t>709898</t>
  </si>
  <si>
    <t>Katy Primary Purpose</t>
  </si>
  <si>
    <t>713272</t>
  </si>
  <si>
    <t>Keep on Stepping</t>
  </si>
  <si>
    <t>Kingwood Early Bird Group</t>
  </si>
  <si>
    <t>LaPorte Ladies</t>
  </si>
  <si>
    <t>677301</t>
  </si>
  <si>
    <t>LHG</t>
  </si>
  <si>
    <t>718950</t>
  </si>
  <si>
    <t>Live to Ride</t>
  </si>
  <si>
    <t>0704070</t>
  </si>
  <si>
    <t>Monday Night Men's Step Study Group</t>
  </si>
  <si>
    <t>645783</t>
  </si>
  <si>
    <t>Monday Night Survivors</t>
  </si>
  <si>
    <t>Northshore Group</t>
  </si>
  <si>
    <t>Pearland Promises Group</t>
  </si>
  <si>
    <t>658274</t>
  </si>
  <si>
    <t>Plantersville Mon 8pm</t>
  </si>
  <si>
    <t>Rose Rich</t>
  </si>
  <si>
    <t>464578</t>
  </si>
  <si>
    <t>Rule 62 Group Brookshire</t>
  </si>
  <si>
    <t>Santa Fe Group</t>
  </si>
  <si>
    <t>164289</t>
  </si>
  <si>
    <t>Sargent Serenity Group</t>
  </si>
  <si>
    <t>Serenity Group</t>
  </si>
  <si>
    <t>133130</t>
  </si>
  <si>
    <t>Spring Group</t>
  </si>
  <si>
    <t>Simply AA</t>
  </si>
  <si>
    <t>Spring Shadows Group</t>
  </si>
  <si>
    <t>128581</t>
  </si>
  <si>
    <t>Steps They Took</t>
  </si>
  <si>
    <t>Stepsisters (Spring)</t>
  </si>
  <si>
    <t>Telge Road Woman's Group</t>
  </si>
  <si>
    <t>652669</t>
  </si>
  <si>
    <t>The Eye Opener Group</t>
  </si>
  <si>
    <t>32951</t>
  </si>
  <si>
    <t>The Plantation Group</t>
  </si>
  <si>
    <t>139957</t>
  </si>
  <si>
    <t>Third Tradtion</t>
  </si>
  <si>
    <t>Tradition V Group</t>
  </si>
  <si>
    <t>673562</t>
  </si>
  <si>
    <t>WBC 6 O'Clock Group</t>
  </si>
  <si>
    <t>Group #143073</t>
  </si>
  <si>
    <t>Group #607687</t>
  </si>
  <si>
    <t>West Spring Group</t>
  </si>
  <si>
    <t>Woodlands Woman</t>
  </si>
  <si>
    <t>656148</t>
  </si>
  <si>
    <t>SUMMARY ‒ ACCOUNTS</t>
  </si>
  <si>
    <r>
      <rPr>
        <b/>
        <sz val="13"/>
        <rFont val="Arial Narrow"/>
        <family val="2"/>
      </rPr>
      <t>Up the Street Club</t>
    </r>
    <r>
      <rPr>
        <sz val="13"/>
        <rFont val="Arial Narrow"/>
        <family val="2"/>
      </rPr>
      <t xml:space="preserve"> (This Side of the Lake &amp; Fresh Start Groups)</t>
    </r>
  </si>
  <si>
    <t>**Alive at Five (Heights)</t>
  </si>
  <si>
    <t>6.26.17</t>
  </si>
  <si>
    <t>1050</t>
  </si>
  <si>
    <t>6.8.17</t>
  </si>
  <si>
    <t>1226</t>
  </si>
  <si>
    <t>6.30.17</t>
  </si>
  <si>
    <t>5011</t>
  </si>
  <si>
    <t>6.22.17</t>
  </si>
  <si>
    <t>99195493</t>
  </si>
  <si>
    <t>3.3.17</t>
  </si>
  <si>
    <t>2949</t>
  </si>
  <si>
    <t>5.7.17</t>
  </si>
  <si>
    <t>2965</t>
  </si>
  <si>
    <t>6.4.17</t>
  </si>
  <si>
    <t>5092</t>
  </si>
  <si>
    <t>6.5.17</t>
  </si>
  <si>
    <t>2222</t>
  </si>
  <si>
    <t>Guidance and Life on Lifes Terms</t>
  </si>
  <si>
    <t>G= 162529 &amp; L=688651</t>
  </si>
  <si>
    <t>6.1.17</t>
  </si>
  <si>
    <t>803</t>
  </si>
  <si>
    <t>Katy Big Book Group</t>
  </si>
  <si>
    <t>618689</t>
  </si>
  <si>
    <t>6.19.17</t>
  </si>
  <si>
    <t>3681</t>
  </si>
  <si>
    <t>6.15.17</t>
  </si>
  <si>
    <t>6616</t>
  </si>
  <si>
    <t>6.12.17</t>
  </si>
  <si>
    <t>5268</t>
  </si>
  <si>
    <t>6.25.17</t>
  </si>
  <si>
    <t>3000</t>
  </si>
  <si>
    <t>Lake Woodlands Group</t>
  </si>
  <si>
    <t>697335</t>
  </si>
  <si>
    <t>5.31.17</t>
  </si>
  <si>
    <t>1189211042</t>
  </si>
  <si>
    <t>17-570232425</t>
  </si>
  <si>
    <t>6.10.17</t>
  </si>
  <si>
    <t>1550</t>
  </si>
  <si>
    <t>5.30.17</t>
  </si>
  <si>
    <t>1368</t>
  </si>
  <si>
    <t>1054</t>
  </si>
  <si>
    <t>River Oaks Women's Group</t>
  </si>
  <si>
    <t>6.23.17</t>
  </si>
  <si>
    <t>1341</t>
  </si>
  <si>
    <t>Saturday Solutions Group</t>
  </si>
  <si>
    <t>664890</t>
  </si>
  <si>
    <t>2901/2910</t>
  </si>
  <si>
    <t>Step Sisters (Kingwood)</t>
  </si>
  <si>
    <t>718975</t>
  </si>
  <si>
    <t>6.29.17</t>
  </si>
  <si>
    <t>381</t>
  </si>
  <si>
    <t>6.17.17</t>
  </si>
  <si>
    <t>1256210345</t>
  </si>
  <si>
    <t>4544</t>
  </si>
  <si>
    <t>Thursday Gratitude Pearland</t>
  </si>
  <si>
    <t>663342</t>
  </si>
  <si>
    <t>6.9.17</t>
  </si>
  <si>
    <t>508626710</t>
  </si>
  <si>
    <t>9876124347</t>
  </si>
  <si>
    <t>West Isle</t>
  </si>
  <si>
    <t>6.20.17</t>
  </si>
  <si>
    <t>1006</t>
  </si>
  <si>
    <t>Working with Others</t>
  </si>
  <si>
    <t>143648</t>
  </si>
  <si>
    <t>1420</t>
  </si>
  <si>
    <t>West University Group</t>
  </si>
  <si>
    <t>1938</t>
  </si>
  <si>
    <t>Up the Street Club (This Side of the Lake &amp; Fresh Start Groups)</t>
  </si>
  <si>
    <t>CFC Workshop</t>
  </si>
  <si>
    <t xml:space="preserve">   [re: PI (flyers &amp; save the date cards)]</t>
  </si>
  <si>
    <t>*Ck: 2920: Paul M.</t>
  </si>
  <si>
    <t>* Not Cashed</t>
  </si>
  <si>
    <t xml:space="preserve">Conference Fund Subtotal </t>
  </si>
  <si>
    <t>**Ck 2919: Clear Creek Club (workshop rent)</t>
  </si>
  <si>
    <t>*Ck 2923: Intergroup (May Book order)</t>
  </si>
  <si>
    <t>*Ck 2923: Intergroup (May shipping)</t>
  </si>
  <si>
    <t>Ck 2921: Roy E. (Grapevine order)</t>
  </si>
  <si>
    <t>Ck 2922: Richard D. (Blue Can supplies)</t>
  </si>
  <si>
    <t>(Shipping cost since Febuary 2017:  $164.50)</t>
  </si>
  <si>
    <t xml:space="preserve">        (Amount left over after our next book order:  $2,115.22)</t>
  </si>
  <si>
    <t>SETA CFC TREASURER REPORT June 2017 (SETA ASSEMBLY)</t>
  </si>
  <si>
    <t>**Italic: On last month's report/Included in outstanding checks          (not in account details because it was counted last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</si>
</sst>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yy;@"/>
    <numFmt numFmtId="165" formatCode="mm/dd/yy;@"/>
    <numFmt numFmtId="166" formatCode="_([$$-409]* #,##0.00_);_([$$-409]* \(#,##0.00\);_([$$-409]* &quot;-&quot;??_);_(@_)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1"/>
      <color indexed="8"/>
      <name val="Helvetica Neue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4"/>
      <name val="Arial Narrow"/>
      <family val="2"/>
    </font>
    <font>
      <b/>
      <u/>
      <sz val="13"/>
      <name val="Arial Narrow"/>
      <family val="2"/>
    </font>
    <font>
      <sz val="13"/>
      <name val="Arial Narrow"/>
      <family val="2"/>
    </font>
    <font>
      <b/>
      <sz val="13"/>
      <name val="Arial Narrow"/>
      <family val="2"/>
    </font>
    <font>
      <b/>
      <u/>
      <sz val="18"/>
      <name val="Arial Narrow"/>
      <family val="2"/>
    </font>
    <font>
      <sz val="22"/>
      <name val="Arial Narrow"/>
      <family val="2"/>
    </font>
    <font>
      <b/>
      <sz val="12"/>
      <name val="Dream Orphans"/>
    </font>
    <font>
      <sz val="8"/>
      <name val="Arial Narrow"/>
      <family val="2"/>
    </font>
    <font>
      <sz val="8"/>
      <name val="Calibri"/>
      <family val="2"/>
      <scheme val="minor"/>
    </font>
    <font>
      <b/>
      <sz val="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i/>
      <sz val="12"/>
      <name val="Arial Narrow"/>
      <family val="2"/>
    </font>
    <font>
      <sz val="12"/>
      <name val="Calibri"/>
      <family val="2"/>
      <scheme val="minor"/>
    </font>
    <font>
      <i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 applyNumberFormat="0" applyFill="0" applyBorder="0" applyProtection="0">
      <alignment vertical="top"/>
    </xf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4" fontId="11" fillId="0" borderId="0" applyFont="0" applyFill="0" applyBorder="0" applyAlignment="0" applyProtection="0"/>
  </cellStyleXfs>
  <cellXfs count="169">
    <xf numFmtId="0" fontId="0" fillId="0" borderId="0" xfId="0"/>
    <xf numFmtId="0" fontId="8" fillId="0" borderId="0" xfId="3" applyNumberFormat="1" applyFont="1" applyFill="1" applyBorder="1" applyAlignment="1">
      <alignment horizontal="center" vertical="top"/>
    </xf>
    <xf numFmtId="0" fontId="8" fillId="0" borderId="0" xfId="0" applyFont="1"/>
    <xf numFmtId="165" fontId="8" fillId="0" borderId="0" xfId="0" applyNumberFormat="1" applyFont="1"/>
    <xf numFmtId="43" fontId="8" fillId="0" borderId="0" xfId="1" applyFont="1"/>
    <xf numFmtId="0" fontId="8" fillId="0" borderId="0" xfId="0" applyFont="1" applyAlignment="1">
      <alignment horizontal="center"/>
    </xf>
    <xf numFmtId="0" fontId="8" fillId="0" borderId="0" xfId="0" applyNumberFormat="1" applyFont="1" applyAlignment="1">
      <alignment horizontal="right"/>
    </xf>
    <xf numFmtId="0" fontId="9" fillId="0" borderId="0" xfId="3" applyNumberFormat="1" applyFont="1" applyFill="1" applyBorder="1" applyAlignment="1">
      <alignment horizontal="center" vertical="top" wrapText="1"/>
    </xf>
    <xf numFmtId="0" fontId="9" fillId="0" borderId="0" xfId="3" applyNumberFormat="1" applyFont="1" applyFill="1" applyBorder="1" applyAlignment="1">
      <alignment horizontal="center" vertical="top"/>
    </xf>
    <xf numFmtId="49" fontId="9" fillId="0" borderId="0" xfId="3" applyNumberFormat="1" applyFont="1" applyFill="1" applyBorder="1" applyAlignment="1">
      <alignment horizontal="center" vertical="top"/>
    </xf>
    <xf numFmtId="0" fontId="10" fillId="0" borderId="0" xfId="0" applyFont="1" applyBorder="1"/>
    <xf numFmtId="0" fontId="10" fillId="0" borderId="0" xfId="0" applyFont="1"/>
    <xf numFmtId="0" fontId="8" fillId="0" borderId="0" xfId="0" applyFont="1" applyBorder="1"/>
    <xf numFmtId="0" fontId="10" fillId="0" borderId="0" xfId="0" applyFont="1" applyFill="1"/>
    <xf numFmtId="44" fontId="10" fillId="0" borderId="0" xfId="0" applyNumberFormat="1" applyFont="1" applyFill="1"/>
    <xf numFmtId="4" fontId="10" fillId="0" borderId="0" xfId="0" applyNumberFormat="1" applyFont="1"/>
    <xf numFmtId="0" fontId="10" fillId="0" borderId="0" xfId="0" applyFont="1" applyBorder="1" applyAlignment="1">
      <alignment horizontal="right"/>
    </xf>
    <xf numFmtId="44" fontId="10" fillId="0" borderId="0" xfId="0" applyNumberFormat="1" applyFont="1" applyBorder="1"/>
    <xf numFmtId="44" fontId="10" fillId="0" borderId="0" xfId="0" applyNumberFormat="1" applyFont="1"/>
    <xf numFmtId="39" fontId="10" fillId="0" borderId="0" xfId="1" applyNumberFormat="1" applyFont="1"/>
    <xf numFmtId="43" fontId="8" fillId="0" borderId="0" xfId="0" applyNumberFormat="1" applyFont="1" applyBorder="1"/>
    <xf numFmtId="43" fontId="10" fillId="0" borderId="0" xfId="1" applyFont="1"/>
    <xf numFmtId="165" fontId="9" fillId="0" borderId="0" xfId="3" applyNumberFormat="1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165" fontId="8" fillId="0" borderId="0" xfId="0" applyNumberFormat="1" applyFont="1" applyFill="1"/>
    <xf numFmtId="0" fontId="8" fillId="0" borderId="0" xfId="0" applyNumberFormat="1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9" fillId="0" borderId="0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0" xfId="0" quotePrefix="1" applyNumberFormat="1" applyFont="1" applyAlignment="1">
      <alignment horizontal="center" vertical="center"/>
    </xf>
    <xf numFmtId="0" fontId="8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13" fillId="0" borderId="0" xfId="0" applyFont="1"/>
    <xf numFmtId="39" fontId="13" fillId="0" borderId="0" xfId="0" applyNumberFormat="1" applyFont="1"/>
    <xf numFmtId="0" fontId="13" fillId="0" borderId="0" xfId="0" applyFont="1" applyBorder="1"/>
    <xf numFmtId="39" fontId="13" fillId="0" borderId="0" xfId="1" applyNumberFormat="1" applyFont="1"/>
    <xf numFmtId="0" fontId="13" fillId="0" borderId="0" xfId="0" applyFont="1" applyFill="1"/>
    <xf numFmtId="0" fontId="14" fillId="0" borderId="1" xfId="3" applyNumberFormat="1" applyFont="1" applyFill="1" applyBorder="1" applyAlignment="1">
      <alignment horizontal="center" vertical="top" wrapText="1"/>
    </xf>
    <xf numFmtId="0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>
      <alignment horizontal="center" vertical="top"/>
    </xf>
    <xf numFmtId="165" fontId="14" fillId="0" borderId="1" xfId="3" applyNumberFormat="1" applyFont="1" applyFill="1" applyBorder="1" applyAlignment="1">
      <alignment horizontal="center" vertical="top" wrapText="1"/>
    </xf>
    <xf numFmtId="49" fontId="14" fillId="0" borderId="1" xfId="3" applyNumberFormat="1" applyFont="1" applyFill="1" applyBorder="1" applyAlignment="1">
      <alignment horizontal="center" vertical="top" wrapText="1"/>
    </xf>
    <xf numFmtId="43" fontId="14" fillId="0" borderId="1" xfId="1" applyFont="1" applyFill="1" applyBorder="1" applyAlignment="1">
      <alignment horizontal="center" vertical="top"/>
    </xf>
    <xf numFmtId="0" fontId="15" fillId="0" borderId="1" xfId="0" applyFont="1" applyFill="1" applyBorder="1"/>
    <xf numFmtId="0" fontId="15" fillId="0" borderId="1" xfId="3" applyNumberFormat="1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center"/>
    </xf>
    <xf numFmtId="165" fontId="15" fillId="0" borderId="1" xfId="0" applyNumberFormat="1" applyFont="1" applyBorder="1" applyAlignment="1"/>
    <xf numFmtId="166" fontId="15" fillId="0" borderId="1" xfId="9" applyNumberFormat="1" applyFont="1" applyFill="1" applyBorder="1"/>
    <xf numFmtId="165" fontId="15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15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5" fontId="16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/>
    </xf>
    <xf numFmtId="166" fontId="16" fillId="0" borderId="1" xfId="9" applyNumberFormat="1" applyFont="1" applyFill="1" applyBorder="1"/>
    <xf numFmtId="0" fontId="15" fillId="0" borderId="1" xfId="0" applyFont="1" applyFill="1" applyBorder="1" applyAlignment="1">
      <alignment wrapText="1"/>
    </xf>
    <xf numFmtId="0" fontId="15" fillId="0" borderId="1" xfId="3" applyNumberFormat="1" applyFont="1" applyFill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/>
    <xf numFmtId="43" fontId="15" fillId="0" borderId="0" xfId="0" applyNumberFormat="1" applyFont="1" applyFill="1" applyBorder="1"/>
    <xf numFmtId="0" fontId="15" fillId="0" borderId="0" xfId="0" applyFont="1" applyFill="1"/>
    <xf numFmtId="0" fontId="15" fillId="0" borderId="0" xfId="3" applyNumberFormat="1" applyFont="1" applyFill="1" applyBorder="1" applyAlignment="1">
      <alignment horizontal="center" vertical="top"/>
    </xf>
    <xf numFmtId="0" fontId="15" fillId="0" borderId="0" xfId="0" applyFont="1" applyFill="1" applyAlignment="1">
      <alignment horizontal="center"/>
    </xf>
    <xf numFmtId="165" fontId="15" fillId="0" borderId="0" xfId="0" applyNumberFormat="1" applyFont="1" applyAlignment="1"/>
    <xf numFmtId="166" fontId="15" fillId="0" borderId="0" xfId="9" applyNumberFormat="1" applyFont="1" applyFill="1"/>
    <xf numFmtId="166" fontId="15" fillId="0" borderId="2" xfId="9" applyNumberFormat="1" applyFont="1" applyFill="1" applyBorder="1"/>
    <xf numFmtId="49" fontId="15" fillId="0" borderId="0" xfId="0" quotePrefix="1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166" fontId="15" fillId="0" borderId="0" xfId="9" applyNumberFormat="1" applyFont="1" applyFill="1" applyBorder="1"/>
    <xf numFmtId="43" fontId="15" fillId="0" borderId="0" xfId="1" applyFont="1" applyFill="1"/>
    <xf numFmtId="0" fontId="15" fillId="0" borderId="0" xfId="0" quotePrefix="1" applyFont="1" applyAlignment="1">
      <alignment horizontal="center" vertical="center"/>
    </xf>
    <xf numFmtId="43" fontId="15" fillId="0" borderId="0" xfId="1" applyFont="1" applyFill="1" applyBorder="1"/>
    <xf numFmtId="43" fontId="15" fillId="0" borderId="0" xfId="0" applyNumberFormat="1" applyFont="1" applyFill="1"/>
    <xf numFmtId="0" fontId="15" fillId="0" borderId="0" xfId="0" applyNumberFormat="1" applyFont="1" applyFill="1" applyAlignment="1">
      <alignment horizontal="center"/>
    </xf>
    <xf numFmtId="49" fontId="15" fillId="0" borderId="0" xfId="0" applyNumberFormat="1" applyFont="1" applyAlignment="1">
      <alignment horizontal="center"/>
    </xf>
    <xf numFmtId="0" fontId="15" fillId="0" borderId="0" xfId="0" applyNumberFormat="1" applyFont="1" applyAlignment="1">
      <alignment horizontal="center"/>
    </xf>
    <xf numFmtId="49" fontId="15" fillId="0" borderId="0" xfId="0" applyNumberFormat="1" applyFont="1" applyFill="1" applyAlignment="1">
      <alignment horizontal="center"/>
    </xf>
    <xf numFmtId="49" fontId="12" fillId="0" borderId="1" xfId="0" applyNumberFormat="1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166" fontId="13" fillId="0" borderId="0" xfId="9" applyNumberFormat="1" applyFont="1"/>
    <xf numFmtId="166" fontId="13" fillId="0" borderId="0" xfId="9" applyNumberFormat="1" applyFont="1" applyFill="1"/>
    <xf numFmtId="166" fontId="13" fillId="0" borderId="0" xfId="1" applyNumberFormat="1" applyFont="1" applyAlignment="1">
      <alignment horizontal="center" vertical="center"/>
    </xf>
    <xf numFmtId="166" fontId="13" fillId="0" borderId="0" xfId="9" applyNumberFormat="1" applyFont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3" applyNumberFormat="1" applyFont="1" applyFill="1" applyBorder="1" applyAlignment="1">
      <alignment horizontal="left" vertical="top" wrapText="1"/>
    </xf>
    <xf numFmtId="14" fontId="15" fillId="0" borderId="0" xfId="3" applyNumberFormat="1" applyFont="1" applyFill="1" applyBorder="1" applyAlignment="1">
      <alignment horizontal="left" vertical="top" wrapText="1"/>
    </xf>
    <xf numFmtId="165" fontId="15" fillId="0" borderId="0" xfId="3" applyNumberFormat="1" applyFont="1" applyFill="1" applyBorder="1" applyAlignment="1">
      <alignment horizontal="left" vertical="top" wrapText="1"/>
    </xf>
    <xf numFmtId="16" fontId="15" fillId="0" borderId="0" xfId="3" applyNumberFormat="1" applyFont="1" applyFill="1" applyBorder="1" applyAlignment="1">
      <alignment horizontal="left" vertical="top" wrapText="1"/>
    </xf>
    <xf numFmtId="43" fontId="15" fillId="0" borderId="0" xfId="1" applyFont="1"/>
    <xf numFmtId="166" fontId="15" fillId="0" borderId="0" xfId="9" applyNumberFormat="1" applyFont="1"/>
    <xf numFmtId="166" fontId="15" fillId="0" borderId="8" xfId="9" applyNumberFormat="1" applyFont="1" applyBorder="1"/>
    <xf numFmtId="43" fontId="15" fillId="0" borderId="0" xfId="1" applyFont="1" applyBorder="1"/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/>
    </xf>
    <xf numFmtId="44" fontId="18" fillId="0" borderId="2" xfId="9" applyFont="1" applyBorder="1"/>
    <xf numFmtId="0" fontId="10" fillId="0" borderId="0" xfId="0" applyFont="1" applyAlignment="1">
      <alignment horizontal="left" wrapText="1"/>
    </xf>
    <xf numFmtId="0" fontId="10" fillId="0" borderId="0" xfId="0" applyFont="1" applyFill="1" applyAlignment="1">
      <alignment horizontal="left" wrapText="1"/>
    </xf>
    <xf numFmtId="0" fontId="19" fillId="0" borderId="9" xfId="0" applyFont="1" applyFill="1" applyBorder="1" applyAlignment="1">
      <alignment horizontal="center" wrapText="1"/>
    </xf>
    <xf numFmtId="0" fontId="19" fillId="0" borderId="10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left"/>
    </xf>
    <xf numFmtId="0" fontId="20" fillId="0" borderId="0" xfId="0" applyFont="1"/>
    <xf numFmtId="0" fontId="20" fillId="0" borderId="1" xfId="0" applyFont="1" applyFill="1" applyBorder="1" applyAlignment="1">
      <alignment horizontal="left"/>
    </xf>
    <xf numFmtId="44" fontId="20" fillId="0" borderId="1" xfId="0" applyNumberFormat="1" applyFont="1" applyFill="1" applyBorder="1"/>
    <xf numFmtId="0" fontId="20" fillId="0" borderId="1" xfId="0" applyFont="1" applyFill="1" applyBorder="1" applyAlignment="1">
      <alignment horizontal="left" indent="1"/>
    </xf>
    <xf numFmtId="43" fontId="20" fillId="0" borderId="1" xfId="1" applyFont="1" applyFill="1" applyBorder="1"/>
    <xf numFmtId="0" fontId="20" fillId="0" borderId="0" xfId="0" applyFont="1" applyFill="1" applyBorder="1" applyAlignment="1">
      <alignment horizontal="left" indent="1"/>
    </xf>
    <xf numFmtId="0" fontId="20" fillId="0" borderId="1" xfId="0" applyFont="1" applyFill="1" applyBorder="1" applyAlignment="1">
      <alignment horizontal="right"/>
    </xf>
    <xf numFmtId="0" fontId="20" fillId="0" borderId="1" xfId="0" applyFont="1" applyFill="1" applyBorder="1"/>
    <xf numFmtId="0" fontId="21" fillId="0" borderId="0" xfId="0" applyFont="1"/>
    <xf numFmtId="0" fontId="21" fillId="0" borderId="0" xfId="0" applyFont="1" applyFill="1"/>
    <xf numFmtId="0" fontId="20" fillId="0" borderId="1" xfId="0" applyFont="1" applyFill="1" applyBorder="1" applyAlignment="1"/>
    <xf numFmtId="0" fontId="22" fillId="0" borderId="1" xfId="0" applyFont="1" applyFill="1" applyBorder="1" applyAlignment="1">
      <alignment horizontal="right"/>
    </xf>
    <xf numFmtId="0" fontId="23" fillId="2" borderId="5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4" fillId="0" borderId="3" xfId="0" applyFont="1" applyFill="1" applyBorder="1"/>
    <xf numFmtId="0" fontId="24" fillId="0" borderId="3" xfId="0" applyFont="1" applyFill="1" applyBorder="1" applyAlignment="1">
      <alignment horizontal="center"/>
    </xf>
    <xf numFmtId="0" fontId="24" fillId="0" borderId="1" xfId="0" applyFont="1" applyFill="1" applyBorder="1"/>
    <xf numFmtId="0" fontId="24" fillId="0" borderId="1" xfId="0" applyFont="1" applyFill="1" applyBorder="1" applyAlignment="1">
      <alignment horizontal="right"/>
    </xf>
    <xf numFmtId="164" fontId="24" fillId="0" borderId="1" xfId="0" applyNumberFormat="1" applyFont="1" applyFill="1" applyBorder="1"/>
    <xf numFmtId="44" fontId="24" fillId="0" borderId="1" xfId="0" applyNumberFormat="1" applyFont="1" applyFill="1" applyBorder="1"/>
    <xf numFmtId="0" fontId="23" fillId="3" borderId="1" xfId="0" applyFont="1" applyFill="1" applyBorder="1"/>
    <xf numFmtId="0" fontId="24" fillId="3" borderId="1" xfId="0" applyFont="1" applyFill="1" applyBorder="1"/>
    <xf numFmtId="44" fontId="24" fillId="3" borderId="1" xfId="0" applyNumberFormat="1" applyFont="1" applyFill="1" applyBorder="1"/>
    <xf numFmtId="0" fontId="24" fillId="0" borderId="1" xfId="0" applyFont="1" applyFill="1" applyBorder="1" applyAlignment="1">
      <alignment horizontal="left" indent="1"/>
    </xf>
    <xf numFmtId="43" fontId="24" fillId="0" borderId="1" xfId="1" applyFont="1" applyFill="1" applyBorder="1"/>
    <xf numFmtId="0" fontId="24" fillId="0" borderId="1" xfId="0" applyFont="1" applyBorder="1"/>
    <xf numFmtId="0" fontId="24" fillId="0" borderId="1" xfId="0" applyFont="1" applyFill="1" applyBorder="1" applyAlignment="1">
      <alignment horizontal="left" wrapText="1"/>
    </xf>
    <xf numFmtId="44" fontId="24" fillId="0" borderId="1" xfId="0" applyNumberFormat="1" applyFont="1" applyFill="1" applyBorder="1" applyAlignment="1">
      <alignment horizontal="left" wrapText="1"/>
    </xf>
    <xf numFmtId="0" fontId="24" fillId="0" borderId="1" xfId="0" applyFont="1" applyBorder="1" applyAlignment="1">
      <alignment horizontal="left" wrapText="1"/>
    </xf>
    <xf numFmtId="0" fontId="23" fillId="0" borderId="1" xfId="0" applyFont="1" applyFill="1" applyBorder="1" applyAlignment="1">
      <alignment horizontal="right"/>
    </xf>
    <xf numFmtId="44" fontId="23" fillId="0" borderId="1" xfId="0" applyNumberFormat="1" applyFont="1" applyFill="1" applyBorder="1"/>
    <xf numFmtId="0" fontId="24" fillId="0" borderId="0" xfId="0" applyFont="1"/>
    <xf numFmtId="0" fontId="24" fillId="0" borderId="1" xfId="0" applyFont="1" applyFill="1" applyBorder="1" applyAlignment="1">
      <alignment horizontal="left"/>
    </xf>
    <xf numFmtId="0" fontId="23" fillId="3" borderId="1" xfId="0" applyFont="1" applyFill="1" applyBorder="1" applyAlignment="1">
      <alignment horizontal="left"/>
    </xf>
    <xf numFmtId="0" fontId="24" fillId="3" borderId="1" xfId="0" applyFont="1" applyFill="1" applyBorder="1" applyAlignment="1">
      <alignment horizontal="right"/>
    </xf>
    <xf numFmtId="44" fontId="23" fillId="3" borderId="1" xfId="0" applyNumberFormat="1" applyFont="1" applyFill="1" applyBorder="1"/>
    <xf numFmtId="44" fontId="24" fillId="0" borderId="1" xfId="1" applyNumberFormat="1" applyFont="1" applyFill="1" applyBorder="1"/>
    <xf numFmtId="0" fontId="24" fillId="0" borderId="1" xfId="0" applyFont="1" applyFill="1" applyBorder="1" applyAlignment="1"/>
    <xf numFmtId="0" fontId="25" fillId="0" borderId="1" xfId="0" applyFont="1" applyFill="1" applyBorder="1" applyAlignment="1">
      <alignment horizontal="left"/>
    </xf>
    <xf numFmtId="0" fontId="26" fillId="0" borderId="1" xfId="0" applyFont="1" applyBorder="1"/>
    <xf numFmtId="44" fontId="25" fillId="0" borderId="1" xfId="0" applyNumberFormat="1" applyFont="1" applyBorder="1"/>
    <xf numFmtId="0" fontId="23" fillId="0" borderId="1" xfId="0" applyFont="1" applyFill="1" applyBorder="1"/>
    <xf numFmtId="164" fontId="23" fillId="0" borderId="1" xfId="0" applyNumberFormat="1" applyFont="1" applyFill="1" applyBorder="1"/>
    <xf numFmtId="49" fontId="24" fillId="0" borderId="1" xfId="0" applyNumberFormat="1" applyFont="1" applyFill="1" applyBorder="1" applyAlignment="1">
      <alignment horizontal="right"/>
    </xf>
    <xf numFmtId="49" fontId="24" fillId="0" borderId="1" xfId="0" applyNumberFormat="1" applyFont="1" applyFill="1" applyBorder="1"/>
    <xf numFmtId="44" fontId="23" fillId="0" borderId="1" xfId="0" applyNumberFormat="1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wrapText="1"/>
    </xf>
    <xf numFmtId="0" fontId="23" fillId="2" borderId="4" xfId="0" applyFont="1" applyFill="1" applyBorder="1" applyAlignment="1">
      <alignment horizontal="center" vertical="center"/>
    </xf>
    <xf numFmtId="39" fontId="24" fillId="0" borderId="3" xfId="1" applyNumberFormat="1" applyFont="1" applyFill="1" applyBorder="1"/>
    <xf numFmtId="39" fontId="23" fillId="0" borderId="3" xfId="1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left"/>
    </xf>
    <xf numFmtId="39" fontId="24" fillId="0" borderId="1" xfId="1" applyNumberFormat="1" applyFont="1" applyFill="1" applyBorder="1"/>
    <xf numFmtId="0" fontId="24" fillId="0" borderId="1" xfId="0" applyFont="1" applyFill="1" applyBorder="1" applyAlignment="1">
      <alignment horizontal="left" indent="3"/>
    </xf>
    <xf numFmtId="0" fontId="24" fillId="0" borderId="1" xfId="0" applyFont="1" applyFill="1" applyBorder="1" applyAlignment="1">
      <alignment horizontal="center"/>
    </xf>
    <xf numFmtId="39" fontId="23" fillId="0" borderId="1" xfId="1" applyNumberFormat="1" applyFont="1" applyFill="1" applyBorder="1"/>
    <xf numFmtId="164" fontId="24" fillId="0" borderId="3" xfId="0" applyNumberFormat="1" applyFont="1" applyBorder="1" applyAlignment="1">
      <alignment horizontal="left"/>
    </xf>
    <xf numFmtId="39" fontId="24" fillId="0" borderId="0" xfId="1" applyNumberFormat="1" applyFont="1" applyFill="1"/>
    <xf numFmtId="39" fontId="24" fillId="0" borderId="1" xfId="1" applyNumberFormat="1" applyFont="1" applyBorder="1"/>
    <xf numFmtId="0" fontId="24" fillId="0" borderId="0" xfId="0" applyFont="1" applyBorder="1"/>
    <xf numFmtId="39" fontId="24" fillId="0" borderId="0" xfId="1" applyNumberFormat="1" applyFont="1" applyBorder="1"/>
    <xf numFmtId="39" fontId="24" fillId="0" borderId="0" xfId="1" applyNumberFormat="1" applyFont="1"/>
    <xf numFmtId="0" fontId="24" fillId="0" borderId="0" xfId="0" applyFont="1" applyFill="1" applyBorder="1" applyAlignment="1">
      <alignment horizontal="right"/>
    </xf>
  </cellXfs>
  <cellStyles count="10">
    <cellStyle name="Comma" xfId="1" builtinId="3"/>
    <cellStyle name="Comma 2" xfId="7"/>
    <cellStyle name="Currency" xfId="9" builtinId="4"/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7" xfId="8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 Narrow"/>
        <family val="2"/>
        <scheme val="none"/>
      </font>
      <numFmt numFmtId="166" formatCode="_([$$-409]* #,##0.00_);_([$$-409]* \(#,##0.00\);_([$$-409]* &quot;-&quot;??_);_(@_)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numFmt numFmtId="166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Arial Narrow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</dxf>
    <dxf>
      <font>
        <strike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1" displayName="Table1" ref="A3:B97" totalsRowCount="1" dataDxfId="4">
  <autoFilter ref="A3:B96"/>
  <sortState ref="A4:B37">
    <sortCondition ref="A3:A37"/>
  </sortState>
  <tableColumns count="2">
    <tableColumn id="1" name="Column1" dataDxfId="3" totalsRowDxfId="2"/>
    <tableColumn id="2" name="Column2" dataDxfId="1" totalsRowDxfId="0" dataCellStyle="Currency" totalsRowCellStyle="Currency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98"/>
  <sheetViews>
    <sheetView topLeftCell="A82" workbookViewId="0">
      <selection activeCell="B87" sqref="B87"/>
    </sheetView>
  </sheetViews>
  <sheetFormatPr defaultColWidth="9.140625" defaultRowHeight="12.75"/>
  <cols>
    <col min="1" max="1" width="19.85546875" style="11" bestFit="1" customWidth="1"/>
    <col min="2" max="2" width="47.42578125" style="11" bestFit="1" customWidth="1"/>
    <col min="3" max="3" width="14.5703125" style="11" bestFit="1" customWidth="1"/>
    <col min="4" max="4" width="14.28515625" style="11" bestFit="1" customWidth="1"/>
    <col min="5" max="5" width="3.7109375" style="11" customWidth="1"/>
    <col min="6" max="7" width="10" style="13" bestFit="1" customWidth="1"/>
    <col min="8" max="8" width="10.28515625" style="11" bestFit="1" customWidth="1"/>
    <col min="9" max="16384" width="9.140625" style="11"/>
  </cols>
  <sheetData>
    <row r="1" spans="1:4" ht="16.5" thickBot="1">
      <c r="A1" s="118" t="s">
        <v>230</v>
      </c>
      <c r="B1" s="119"/>
      <c r="C1" s="119"/>
      <c r="D1" s="120"/>
    </row>
    <row r="2" spans="1:4" ht="15.75">
      <c r="A2" s="121"/>
      <c r="B2" s="121"/>
      <c r="C2" s="121"/>
      <c r="D2" s="122"/>
    </row>
    <row r="3" spans="1:4" ht="15.75">
      <c r="A3" s="123"/>
      <c r="B3" s="124" t="s">
        <v>0</v>
      </c>
      <c r="C3" s="125">
        <v>42887</v>
      </c>
      <c r="D3" s="126">
        <v>15470.94</v>
      </c>
    </row>
    <row r="4" spans="1:4" ht="15.75">
      <c r="A4" s="123"/>
      <c r="B4" s="124"/>
      <c r="C4" s="125"/>
      <c r="D4" s="126"/>
    </row>
    <row r="5" spans="1:4" ht="15.75">
      <c r="A5" s="127" t="s">
        <v>1</v>
      </c>
      <c r="B5" s="128"/>
      <c r="C5" s="128"/>
      <c r="D5" s="129"/>
    </row>
    <row r="6" spans="1:4" ht="15.75">
      <c r="A6" s="130" t="s">
        <v>2</v>
      </c>
      <c r="B6" s="123"/>
      <c r="C6" s="131"/>
      <c r="D6" s="126"/>
    </row>
    <row r="7" spans="1:4" ht="15.75">
      <c r="A7" s="130"/>
      <c r="B7" s="123" t="s">
        <v>150</v>
      </c>
      <c r="C7" s="126">
        <v>24</v>
      </c>
      <c r="D7" s="132"/>
    </row>
    <row r="8" spans="1:4" ht="15.75">
      <c r="A8" s="130"/>
      <c r="B8" s="123" t="s">
        <v>66</v>
      </c>
      <c r="C8" s="126">
        <v>261.33</v>
      </c>
      <c r="D8" s="132"/>
    </row>
    <row r="9" spans="1:4" ht="15.75">
      <c r="A9" s="130"/>
      <c r="B9" s="123" t="s">
        <v>70</v>
      </c>
      <c r="C9" s="126">
        <v>131.07</v>
      </c>
      <c r="D9" s="132"/>
    </row>
    <row r="10" spans="1:4" ht="15.75">
      <c r="A10" s="130"/>
      <c r="B10" s="123" t="s">
        <v>73</v>
      </c>
      <c r="C10" s="126">
        <v>439.7</v>
      </c>
      <c r="D10" s="132"/>
    </row>
    <row r="11" spans="1:4" ht="15.75">
      <c r="A11" s="130"/>
      <c r="B11" s="123" t="s">
        <v>75</v>
      </c>
      <c r="C11" s="126">
        <v>188.41</v>
      </c>
      <c r="D11" s="132"/>
    </row>
    <row r="12" spans="1:4" ht="15.75">
      <c r="A12" s="130"/>
      <c r="B12" s="123" t="s">
        <v>59</v>
      </c>
      <c r="C12" s="126">
        <v>54.76</v>
      </c>
      <c r="D12" s="132"/>
    </row>
    <row r="13" spans="1:4" ht="15.75">
      <c r="A13" s="130"/>
      <c r="B13" s="123" t="s">
        <v>79</v>
      </c>
      <c r="C13" s="126">
        <v>36.409999999999997</v>
      </c>
      <c r="D13" s="132"/>
    </row>
    <row r="14" spans="1:4" ht="15.75">
      <c r="A14" s="130"/>
      <c r="B14" s="123" t="s">
        <v>83</v>
      </c>
      <c r="C14" s="126">
        <v>150</v>
      </c>
      <c r="D14" s="132"/>
    </row>
    <row r="15" spans="1:4" ht="17.25" customHeight="1">
      <c r="A15" s="130"/>
      <c r="B15" s="123" t="s">
        <v>84</v>
      </c>
      <c r="C15" s="126">
        <v>200</v>
      </c>
      <c r="D15" s="132"/>
    </row>
    <row r="16" spans="1:4" ht="15.75">
      <c r="A16" s="130"/>
      <c r="B16" s="123" t="s">
        <v>85</v>
      </c>
      <c r="C16" s="126">
        <v>100</v>
      </c>
      <c r="D16" s="132"/>
    </row>
    <row r="17" spans="1:9" ht="15.75">
      <c r="A17" s="130"/>
      <c r="B17" s="123" t="s">
        <v>167</v>
      </c>
      <c r="C17" s="126">
        <v>33.6</v>
      </c>
      <c r="D17" s="132"/>
    </row>
    <row r="18" spans="1:9" ht="15.75">
      <c r="A18" s="130"/>
      <c r="B18" s="123" t="s">
        <v>99</v>
      </c>
      <c r="C18" s="126">
        <v>35</v>
      </c>
      <c r="D18" s="132"/>
    </row>
    <row r="19" spans="1:9" ht="15.75">
      <c r="A19" s="130"/>
      <c r="B19" s="123" t="s">
        <v>171</v>
      </c>
      <c r="C19" s="126">
        <v>26</v>
      </c>
      <c r="D19" s="132"/>
    </row>
    <row r="20" spans="1:9" s="13" customFormat="1" ht="15.75">
      <c r="A20" s="130"/>
      <c r="B20" s="123" t="s">
        <v>104</v>
      </c>
      <c r="C20" s="126">
        <v>35</v>
      </c>
      <c r="D20" s="132"/>
    </row>
    <row r="21" spans="1:9" ht="15.75">
      <c r="A21" s="130"/>
      <c r="B21" s="123" t="s">
        <v>57</v>
      </c>
      <c r="C21" s="126">
        <v>119.98</v>
      </c>
      <c r="D21" s="132"/>
    </row>
    <row r="22" spans="1:9" ht="15.75">
      <c r="A22" s="130"/>
      <c r="B22" s="123" t="s">
        <v>181</v>
      </c>
      <c r="C22" s="126">
        <v>59.65</v>
      </c>
      <c r="D22" s="132"/>
    </row>
    <row r="23" spans="1:9" ht="15.75">
      <c r="A23" s="130"/>
      <c r="B23" s="123" t="s">
        <v>108</v>
      </c>
      <c r="C23" s="126">
        <v>5.23</v>
      </c>
      <c r="D23" s="132"/>
    </row>
    <row r="24" spans="1:9" ht="15.75">
      <c r="A24" s="130"/>
      <c r="B24" s="123" t="s">
        <v>53</v>
      </c>
      <c r="C24" s="126">
        <v>85.09</v>
      </c>
      <c r="D24" s="132"/>
      <c r="H24" s="21"/>
      <c r="I24" s="21"/>
    </row>
    <row r="25" spans="1:9" s="13" customFormat="1" ht="15.75">
      <c r="A25" s="130"/>
      <c r="B25" s="123" t="s">
        <v>42</v>
      </c>
      <c r="C25" s="126">
        <v>64</v>
      </c>
      <c r="D25" s="132"/>
      <c r="E25" s="14"/>
      <c r="H25" s="14"/>
      <c r="I25" s="13" t="s">
        <v>63</v>
      </c>
    </row>
    <row r="26" spans="1:9" s="13" customFormat="1" ht="15.75">
      <c r="A26" s="130"/>
      <c r="B26" s="123" t="s">
        <v>115</v>
      </c>
      <c r="C26" s="126">
        <v>138</v>
      </c>
      <c r="D26" s="132"/>
      <c r="E26" s="14"/>
      <c r="H26" s="14"/>
    </row>
    <row r="27" spans="1:9" ht="15.75">
      <c r="A27" s="130"/>
      <c r="B27" s="123" t="s">
        <v>191</v>
      </c>
      <c r="C27" s="126">
        <v>129.25</v>
      </c>
      <c r="D27" s="132"/>
      <c r="G27" s="14"/>
    </row>
    <row r="28" spans="1:9" ht="15.75">
      <c r="A28" s="130"/>
      <c r="B28" s="123" t="s">
        <v>194</v>
      </c>
      <c r="C28" s="126">
        <v>275.82</v>
      </c>
      <c r="D28" s="132"/>
      <c r="E28" s="15"/>
    </row>
    <row r="29" spans="1:9" ht="15.75">
      <c r="A29" s="130"/>
      <c r="B29" s="123" t="s">
        <v>197</v>
      </c>
      <c r="C29" s="126">
        <v>5</v>
      </c>
      <c r="D29" s="132"/>
    </row>
    <row r="30" spans="1:9" ht="15.75">
      <c r="A30" s="130"/>
      <c r="B30" s="123" t="s">
        <v>133</v>
      </c>
      <c r="C30" s="126">
        <v>37.049999999999997</v>
      </c>
      <c r="D30" s="132"/>
    </row>
    <row r="31" spans="1:9" ht="15.75">
      <c r="A31" s="130"/>
      <c r="B31" s="123" t="s">
        <v>135</v>
      </c>
      <c r="C31" s="126">
        <v>388.65</v>
      </c>
      <c r="D31" s="132"/>
    </row>
    <row r="32" spans="1:9" ht="15.75">
      <c r="A32" s="130"/>
      <c r="B32" s="123" t="s">
        <v>139</v>
      </c>
      <c r="C32" s="126">
        <v>21.55</v>
      </c>
      <c r="D32" s="132"/>
    </row>
    <row r="33" spans="1:7" ht="15.75">
      <c r="A33" s="130"/>
      <c r="B33" s="123" t="s">
        <v>204</v>
      </c>
      <c r="C33" s="126">
        <v>45</v>
      </c>
      <c r="D33" s="132"/>
    </row>
    <row r="34" spans="1:7" s="100" customFormat="1" ht="35.1" customHeight="1">
      <c r="A34" s="133"/>
      <c r="B34" s="133" t="s">
        <v>217</v>
      </c>
      <c r="C34" s="134">
        <v>270</v>
      </c>
      <c r="D34" s="135"/>
      <c r="F34" s="101"/>
      <c r="G34" s="101"/>
    </row>
    <row r="35" spans="1:7" ht="15.75">
      <c r="A35" s="130"/>
      <c r="B35" s="123" t="s">
        <v>51</v>
      </c>
      <c r="C35" s="126">
        <v>148.94</v>
      </c>
      <c r="D35" s="132"/>
    </row>
    <row r="36" spans="1:7" ht="15.75">
      <c r="A36" s="130"/>
      <c r="B36" s="123" t="s">
        <v>209</v>
      </c>
      <c r="C36" s="126">
        <v>48.72</v>
      </c>
      <c r="D36" s="132"/>
    </row>
    <row r="37" spans="1:7" ht="15.75">
      <c r="A37" s="130"/>
      <c r="B37" s="123" t="s">
        <v>215</v>
      </c>
      <c r="C37" s="126">
        <v>101</v>
      </c>
      <c r="D37" s="132"/>
    </row>
    <row r="38" spans="1:7" ht="15.75">
      <c r="A38" s="130"/>
      <c r="B38" s="123" t="s">
        <v>212</v>
      </c>
      <c r="C38" s="126">
        <v>108</v>
      </c>
      <c r="D38" s="132"/>
    </row>
    <row r="39" spans="1:7" ht="15.75">
      <c r="A39" s="130"/>
      <c r="B39" s="123"/>
      <c r="C39" s="126"/>
      <c r="D39" s="132"/>
    </row>
    <row r="40" spans="1:7" ht="15.75">
      <c r="A40" s="130"/>
      <c r="B40" s="136" t="s">
        <v>3</v>
      </c>
      <c r="C40" s="137">
        <f>SUM(C7:C39)</f>
        <v>3766.2100000000005</v>
      </c>
      <c r="D40" s="126"/>
    </row>
    <row r="41" spans="1:7" s="114" customFormat="1" ht="9.9499999999999993" customHeight="1">
      <c r="A41" s="113"/>
      <c r="B41" s="112"/>
      <c r="C41" s="108"/>
      <c r="D41" s="108"/>
      <c r="F41" s="115"/>
      <c r="G41" s="115"/>
    </row>
    <row r="42" spans="1:7" s="114" customFormat="1" ht="9.9499999999999993" customHeight="1">
      <c r="A42" s="106"/>
      <c r="B42" s="107"/>
      <c r="C42" s="108"/>
      <c r="D42" s="108"/>
      <c r="F42" s="115"/>
      <c r="G42" s="115"/>
    </row>
    <row r="43" spans="1:7" s="114" customFormat="1" ht="9.9499999999999993" customHeight="1">
      <c r="A43" s="109" t="s">
        <v>4</v>
      </c>
      <c r="B43" s="107" t="s">
        <v>62</v>
      </c>
      <c r="C43" s="110"/>
      <c r="D43" s="108"/>
      <c r="F43" s="115"/>
      <c r="G43" s="115"/>
    </row>
    <row r="44" spans="1:7" s="114" customFormat="1" ht="9.9499999999999993" customHeight="1">
      <c r="A44" s="111"/>
      <c r="B44" s="112" t="s">
        <v>25</v>
      </c>
      <c r="C44" s="108"/>
      <c r="D44" s="108"/>
      <c r="F44" s="115"/>
      <c r="G44" s="115"/>
    </row>
    <row r="45" spans="1:7" s="114" customFormat="1" ht="9.9499999999999993" customHeight="1">
      <c r="A45" s="109"/>
      <c r="B45" s="107"/>
      <c r="C45" s="110"/>
      <c r="D45" s="108"/>
      <c r="F45" s="115"/>
      <c r="G45" s="115"/>
    </row>
    <row r="46" spans="1:7" s="114" customFormat="1" ht="9.9499999999999993" customHeight="1">
      <c r="A46" s="109" t="s">
        <v>5</v>
      </c>
      <c r="B46" s="107"/>
      <c r="C46" s="110"/>
      <c r="D46" s="108"/>
      <c r="F46" s="115"/>
      <c r="G46" s="115"/>
    </row>
    <row r="47" spans="1:7" s="114" customFormat="1" ht="9.9499999999999993" customHeight="1">
      <c r="A47" s="109"/>
      <c r="B47" s="107" t="s">
        <v>30</v>
      </c>
      <c r="C47" s="110"/>
      <c r="D47" s="108"/>
      <c r="F47" s="115"/>
      <c r="G47" s="115"/>
    </row>
    <row r="48" spans="1:7" s="114" customFormat="1" ht="9.9499999999999993" customHeight="1">
      <c r="A48" s="109"/>
      <c r="B48" s="107" t="s">
        <v>31</v>
      </c>
      <c r="C48" s="110"/>
      <c r="D48" s="108"/>
      <c r="F48" s="115"/>
      <c r="G48" s="115"/>
    </row>
    <row r="49" spans="1:7" s="114" customFormat="1" ht="9.9499999999999993" customHeight="1">
      <c r="A49" s="109"/>
      <c r="B49" s="112" t="s">
        <v>26</v>
      </c>
      <c r="C49" s="108">
        <f>SUM(C46:C48)</f>
        <v>0</v>
      </c>
      <c r="D49" s="113"/>
      <c r="F49" s="115"/>
      <c r="G49" s="115"/>
    </row>
    <row r="50" spans="1:7" s="114" customFormat="1" ht="9.9499999999999993" customHeight="1">
      <c r="A50" s="113"/>
      <c r="B50" s="107"/>
      <c r="C50" s="110"/>
      <c r="D50" s="108"/>
      <c r="F50" s="115"/>
      <c r="G50" s="115"/>
    </row>
    <row r="51" spans="1:7" s="114" customFormat="1" ht="9.9499999999999993" customHeight="1">
      <c r="A51" s="109" t="s">
        <v>6</v>
      </c>
      <c r="B51" s="107"/>
      <c r="C51" s="110"/>
      <c r="D51" s="108"/>
      <c r="F51" s="115"/>
      <c r="G51" s="115"/>
    </row>
    <row r="52" spans="1:7" s="114" customFormat="1" ht="9.9499999999999993" customHeight="1">
      <c r="A52" s="109"/>
      <c r="B52" s="107" t="s">
        <v>29</v>
      </c>
      <c r="C52" s="110"/>
      <c r="D52" s="108"/>
      <c r="F52" s="115"/>
      <c r="G52" s="115"/>
    </row>
    <row r="53" spans="1:7" s="114" customFormat="1" ht="9.9499999999999993" customHeight="1">
      <c r="A53" s="109"/>
      <c r="B53" s="107" t="s">
        <v>31</v>
      </c>
      <c r="C53" s="110"/>
      <c r="D53" s="108"/>
      <c r="F53" s="115"/>
      <c r="G53" s="115"/>
    </row>
    <row r="54" spans="1:7" s="114" customFormat="1" ht="9.9499999999999993" customHeight="1">
      <c r="A54" s="113"/>
      <c r="B54" s="112" t="s">
        <v>27</v>
      </c>
      <c r="C54" s="108">
        <f>SUM(C51:C53)</f>
        <v>0</v>
      </c>
      <c r="D54" s="108"/>
      <c r="F54" s="115"/>
      <c r="G54" s="115"/>
    </row>
    <row r="55" spans="1:7" ht="15.75">
      <c r="A55" s="140" t="s">
        <v>7</v>
      </c>
      <c r="B55" s="128"/>
      <c r="C55" s="141"/>
      <c r="D55" s="142">
        <f>+C40+C44+C49+C54</f>
        <v>3766.2100000000005</v>
      </c>
    </row>
    <row r="56" spans="1:7" ht="15.75">
      <c r="A56" s="139"/>
      <c r="B56" s="123"/>
      <c r="C56" s="124"/>
      <c r="D56" s="126"/>
    </row>
    <row r="57" spans="1:7" ht="15.75">
      <c r="A57" s="127" t="s">
        <v>8</v>
      </c>
      <c r="B57" s="128"/>
      <c r="C57" s="129"/>
      <c r="D57" s="129"/>
    </row>
    <row r="58" spans="1:7" ht="15.75">
      <c r="A58" s="130" t="s">
        <v>2</v>
      </c>
      <c r="B58" s="139"/>
      <c r="C58" s="126"/>
      <c r="D58" s="126"/>
    </row>
    <row r="59" spans="1:7" ht="15.75">
      <c r="A59" s="130"/>
      <c r="B59" s="139" t="s">
        <v>226</v>
      </c>
      <c r="C59" s="126">
        <v>1290</v>
      </c>
      <c r="D59" s="126"/>
    </row>
    <row r="60" spans="1:7" ht="15.75">
      <c r="A60" s="130"/>
      <c r="B60" s="139" t="s">
        <v>224</v>
      </c>
      <c r="C60" s="143">
        <v>2908.77</v>
      </c>
      <c r="D60" s="126"/>
    </row>
    <row r="61" spans="1:7" ht="15.75">
      <c r="A61" s="130"/>
      <c r="B61" s="139"/>
      <c r="C61" s="131"/>
      <c r="D61" s="126"/>
    </row>
    <row r="62" spans="1:7" ht="15.75">
      <c r="A62" s="130"/>
      <c r="B62" s="136" t="s">
        <v>3</v>
      </c>
      <c r="C62" s="137">
        <f>SUM(C59:C60)</f>
        <v>4198.7700000000004</v>
      </c>
      <c r="D62" s="126"/>
    </row>
    <row r="63" spans="1:7" ht="15.75">
      <c r="A63" s="144" t="s">
        <v>4</v>
      </c>
      <c r="B63" s="139"/>
      <c r="C63" s="131"/>
      <c r="D63" s="126"/>
    </row>
    <row r="64" spans="1:7" ht="15.75">
      <c r="A64" s="130"/>
      <c r="B64" s="145" t="s">
        <v>223</v>
      </c>
      <c r="C64" s="146"/>
      <c r="D64" s="147">
        <v>50</v>
      </c>
    </row>
    <row r="65" spans="1:7" ht="15.75">
      <c r="A65" s="144"/>
      <c r="B65" s="139" t="s">
        <v>227</v>
      </c>
      <c r="C65" s="143">
        <v>43.81</v>
      </c>
      <c r="D65" s="146"/>
    </row>
    <row r="66" spans="1:7" ht="15.75">
      <c r="A66" s="130"/>
      <c r="B66" s="139" t="s">
        <v>225</v>
      </c>
      <c r="C66" s="143">
        <v>50.07</v>
      </c>
      <c r="D66" s="126"/>
    </row>
    <row r="67" spans="1:7" ht="15.75">
      <c r="A67" s="130"/>
      <c r="B67" s="139"/>
      <c r="C67" s="131"/>
      <c r="D67" s="126"/>
    </row>
    <row r="68" spans="1:7" ht="15.75">
      <c r="A68" s="130"/>
      <c r="B68" s="136" t="s">
        <v>25</v>
      </c>
      <c r="C68" s="137">
        <f>SUM(C64:C66)</f>
        <v>93.88</v>
      </c>
      <c r="D68" s="126"/>
    </row>
    <row r="69" spans="1:7" ht="15.75">
      <c r="A69" s="130"/>
      <c r="B69" s="136"/>
      <c r="C69" s="137"/>
      <c r="D69" s="126"/>
    </row>
    <row r="70" spans="1:7" ht="15.75">
      <c r="A70" s="130"/>
      <c r="B70" s="139" t="s">
        <v>221</v>
      </c>
      <c r="C70" s="126"/>
      <c r="D70" s="126"/>
    </row>
    <row r="71" spans="1:7" ht="26.25">
      <c r="A71" s="130"/>
      <c r="B71" s="153" t="s">
        <v>231</v>
      </c>
      <c r="C71" s="126"/>
      <c r="D71" s="126"/>
    </row>
    <row r="72" spans="1:7" ht="15.75">
      <c r="A72" s="130"/>
      <c r="B72" s="124"/>
      <c r="C72" s="131"/>
      <c r="D72" s="126"/>
    </row>
    <row r="73" spans="1:7" ht="15.75">
      <c r="A73" s="144" t="s">
        <v>5</v>
      </c>
      <c r="B73" s="144"/>
      <c r="C73" s="126"/>
      <c r="D73" s="126"/>
    </row>
    <row r="74" spans="1:7" ht="18" customHeight="1">
      <c r="A74" s="130"/>
      <c r="B74" s="133" t="s">
        <v>220</v>
      </c>
      <c r="C74" s="126">
        <v>99.87</v>
      </c>
      <c r="D74" s="126"/>
    </row>
    <row r="75" spans="1:7" ht="15.75">
      <c r="A75" s="130"/>
      <c r="B75" s="133" t="s">
        <v>219</v>
      </c>
      <c r="C75" s="126"/>
      <c r="D75" s="126"/>
    </row>
    <row r="76" spans="1:7" ht="15.75">
      <c r="A76" s="130"/>
      <c r="B76" s="133"/>
      <c r="C76" s="126"/>
      <c r="D76" s="126"/>
    </row>
    <row r="77" spans="1:7" ht="15.75">
      <c r="A77" s="123"/>
      <c r="B77" s="136" t="s">
        <v>222</v>
      </c>
      <c r="C77" s="137">
        <f>SUM(C73:C74)</f>
        <v>99.87</v>
      </c>
      <c r="D77" s="126"/>
    </row>
    <row r="78" spans="1:7" s="114" customFormat="1" ht="9.9499999999999993" customHeight="1">
      <c r="A78" s="130"/>
      <c r="B78" s="139"/>
      <c r="C78" s="126"/>
      <c r="D78" s="126"/>
      <c r="F78" s="115"/>
      <c r="G78" s="115"/>
    </row>
    <row r="79" spans="1:7" s="114" customFormat="1" ht="9.9499999999999993" customHeight="1">
      <c r="A79" s="109"/>
      <c r="B79" s="107"/>
      <c r="C79" s="108"/>
      <c r="D79" s="108"/>
      <c r="F79" s="115"/>
      <c r="G79" s="115"/>
    </row>
    <row r="80" spans="1:7" s="114" customFormat="1" ht="9.9499999999999993" customHeight="1">
      <c r="A80" s="116" t="s">
        <v>6</v>
      </c>
      <c r="B80" s="107"/>
      <c r="C80" s="108">
        <f>SUM(C79)</f>
        <v>0</v>
      </c>
      <c r="D80" s="108"/>
      <c r="F80" s="115"/>
      <c r="G80" s="115"/>
    </row>
    <row r="81" spans="1:7" s="114" customFormat="1" ht="9.9499999999999993" customHeight="1">
      <c r="A81" s="109"/>
      <c r="B81" s="117" t="s">
        <v>27</v>
      </c>
      <c r="C81" s="108"/>
      <c r="D81" s="108"/>
      <c r="F81" s="115"/>
      <c r="G81" s="115"/>
    </row>
    <row r="82" spans="1:7" s="114" customFormat="1" ht="9.9499999999999993" customHeight="1">
      <c r="A82" s="109"/>
      <c r="B82" s="112"/>
      <c r="C82" s="108"/>
      <c r="D82" s="108"/>
      <c r="F82" s="115"/>
      <c r="G82" s="115"/>
    </row>
    <row r="83" spans="1:7" ht="15.75">
      <c r="A83" s="140" t="s">
        <v>9</v>
      </c>
      <c r="B83" s="128"/>
      <c r="C83" s="141"/>
      <c r="D83" s="142">
        <f>+C62+C68+C77+C80</f>
        <v>4392.5200000000004</v>
      </c>
    </row>
    <row r="84" spans="1:7" ht="15.75">
      <c r="A84" s="148"/>
      <c r="B84" s="136" t="s">
        <v>0</v>
      </c>
      <c r="C84" s="149">
        <v>42916</v>
      </c>
      <c r="D84" s="137">
        <f>SUM(D3,D55,-D83)</f>
        <v>14844.630000000001</v>
      </c>
    </row>
    <row r="85" spans="1:7" ht="15.75">
      <c r="A85" s="123"/>
      <c r="B85" s="124"/>
      <c r="C85" s="125"/>
      <c r="D85" s="126"/>
    </row>
    <row r="86" spans="1:7" ht="15.75">
      <c r="A86" s="123"/>
      <c r="B86" s="124" t="s">
        <v>28</v>
      </c>
      <c r="C86" s="150"/>
      <c r="D86" s="126">
        <v>3766.21</v>
      </c>
    </row>
    <row r="87" spans="1:7" ht="15.75">
      <c r="A87" s="123"/>
      <c r="B87" s="124"/>
      <c r="C87" s="150"/>
      <c r="D87" s="126">
        <v>3108.71</v>
      </c>
    </row>
    <row r="88" spans="1:7" ht="15.75">
      <c r="A88" s="123"/>
      <c r="B88" s="124"/>
      <c r="C88" s="151"/>
      <c r="D88" s="126"/>
    </row>
    <row r="89" spans="1:7" ht="15.75">
      <c r="A89" s="123"/>
      <c r="B89" s="124" t="s">
        <v>10</v>
      </c>
      <c r="C89" s="125">
        <f>C84</f>
        <v>42916</v>
      </c>
      <c r="D89" s="126">
        <v>14187.13</v>
      </c>
    </row>
    <row r="90" spans="1:7" ht="15.75">
      <c r="A90" s="123"/>
      <c r="B90" s="124" t="s">
        <v>32</v>
      </c>
      <c r="C90" s="123"/>
      <c r="D90" s="152">
        <f>D84-D86+D87-D89</f>
        <v>0</v>
      </c>
    </row>
    <row r="91" spans="1:7" ht="18">
      <c r="A91" s="37"/>
      <c r="B91" s="37"/>
      <c r="C91" s="37"/>
      <c r="D91" s="37"/>
    </row>
    <row r="92" spans="1:7">
      <c r="A92" s="16"/>
      <c r="B92" s="16"/>
      <c r="C92" s="17"/>
      <c r="D92" s="10"/>
    </row>
    <row r="93" spans="1:7">
      <c r="A93" s="10"/>
      <c r="B93" s="16"/>
      <c r="C93" s="17"/>
      <c r="D93" s="10"/>
    </row>
    <row r="94" spans="1:7">
      <c r="A94" s="10"/>
      <c r="B94" s="16"/>
      <c r="C94" s="17"/>
      <c r="D94" s="10"/>
    </row>
    <row r="95" spans="1:7">
      <c r="C95" s="18"/>
    </row>
    <row r="98" spans="4:4">
      <c r="D98" s="13"/>
    </row>
  </sheetData>
  <sortState ref="B6:B13">
    <sortCondition ref="B7:B13"/>
  </sortState>
  <mergeCells count="1">
    <mergeCell ref="A1:D1"/>
  </mergeCells>
  <printOptions horizontalCentered="1" gridLines="1"/>
  <pageMargins left="0.25" right="0.25" top="0" bottom="0" header="0.3" footer="0.3"/>
  <pageSetup scale="58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32"/>
  <sheetViews>
    <sheetView tabSelected="1" topLeftCell="A11" workbookViewId="0">
      <selection activeCell="A11" sqref="A11"/>
    </sheetView>
  </sheetViews>
  <sheetFormatPr defaultColWidth="9.140625" defaultRowHeight="18"/>
  <cols>
    <col min="1" max="1" width="40.28515625" style="138" customWidth="1"/>
    <col min="2" max="2" width="17" style="138" customWidth="1"/>
    <col min="3" max="3" width="11.42578125" style="167" customWidth="1"/>
    <col min="4" max="4" width="12.5703125" style="167" customWidth="1"/>
    <col min="5" max="5" width="15.28515625" style="35" customWidth="1"/>
    <col min="6" max="16384" width="9.140625" style="11"/>
  </cols>
  <sheetData>
    <row r="1" spans="1:5" ht="24.95" customHeight="1" thickBot="1">
      <c r="A1" s="154" t="s">
        <v>148</v>
      </c>
      <c r="B1" s="154"/>
      <c r="C1" s="154"/>
      <c r="D1" s="154"/>
    </row>
    <row r="2" spans="1:5" ht="20.100000000000001" customHeight="1">
      <c r="A2" s="121"/>
      <c r="B2" s="121"/>
      <c r="C2" s="155"/>
      <c r="D2" s="156" t="s">
        <v>11</v>
      </c>
    </row>
    <row r="3" spans="1:5" ht="20.100000000000001" customHeight="1">
      <c r="A3" s="123" t="s">
        <v>14</v>
      </c>
      <c r="B3" s="157">
        <f>'2017-06 Monthly Report'!C3</f>
        <v>42887</v>
      </c>
      <c r="C3" s="158">
        <v>4212.63</v>
      </c>
      <c r="D3" s="158"/>
    </row>
    <row r="4" spans="1:5" ht="20.100000000000001" customHeight="1">
      <c r="A4" s="139"/>
      <c r="B4" s="159" t="s">
        <v>12</v>
      </c>
      <c r="C4" s="158">
        <f>'2017-06 Monthly Report'!C44</f>
        <v>0</v>
      </c>
      <c r="D4" s="158"/>
    </row>
    <row r="5" spans="1:5" ht="20.100000000000001" customHeight="1">
      <c r="A5" s="123"/>
      <c r="B5" s="160" t="s">
        <v>13</v>
      </c>
      <c r="C5" s="158">
        <f>-'2017-06 Monthly Report'!C68</f>
        <v>-93.88</v>
      </c>
      <c r="D5" s="158"/>
    </row>
    <row r="6" spans="1:5" ht="20.100000000000001" customHeight="1">
      <c r="A6" s="123" t="s">
        <v>14</v>
      </c>
      <c r="B6" s="157">
        <f>'2017-06 Monthly Report'!C84</f>
        <v>42916</v>
      </c>
      <c r="C6" s="158"/>
      <c r="D6" s="161">
        <f>SUM(C3:C5)</f>
        <v>4118.75</v>
      </c>
    </row>
    <row r="7" spans="1:5" ht="24.95" customHeight="1">
      <c r="A7" s="102" t="s">
        <v>228</v>
      </c>
      <c r="B7" s="103"/>
      <c r="C7" s="103"/>
      <c r="D7" s="104"/>
    </row>
    <row r="8" spans="1:5" ht="20.100000000000001" customHeight="1">
      <c r="A8" s="123"/>
      <c r="B8" s="123"/>
      <c r="C8" s="158"/>
      <c r="D8" s="158"/>
    </row>
    <row r="9" spans="1:5" ht="20.100000000000001" customHeight="1">
      <c r="A9" s="123" t="s">
        <v>15</v>
      </c>
      <c r="B9" s="157">
        <f>$B$3</f>
        <v>42887</v>
      </c>
      <c r="C9" s="158">
        <v>9753.18</v>
      </c>
      <c r="D9" s="158"/>
    </row>
    <row r="10" spans="1:5" ht="20.100000000000001" customHeight="1">
      <c r="A10" s="123"/>
      <c r="B10" s="159" t="s">
        <v>12</v>
      </c>
      <c r="C10" s="158">
        <f>'2017-06 Monthly Report'!C40</f>
        <v>3766.2100000000005</v>
      </c>
      <c r="D10" s="158"/>
    </row>
    <row r="11" spans="1:5" ht="20.100000000000001" customHeight="1">
      <c r="A11" s="123"/>
      <c r="B11" s="160" t="s">
        <v>13</v>
      </c>
      <c r="C11" s="158">
        <f>-'2017-06 Monthly Report'!C62</f>
        <v>-4198.7700000000004</v>
      </c>
      <c r="D11" s="158"/>
    </row>
    <row r="12" spans="1:5" ht="20.100000000000001" customHeight="1">
      <c r="A12" s="123" t="s">
        <v>15</v>
      </c>
      <c r="B12" s="157">
        <f>$B$6</f>
        <v>42916</v>
      </c>
      <c r="C12" s="158"/>
      <c r="D12" s="161">
        <f>SUM(C9:C11)</f>
        <v>9320.6200000000008</v>
      </c>
      <c r="E12" s="36"/>
    </row>
    <row r="13" spans="1:5" ht="24.95" customHeight="1">
      <c r="A13" s="105" t="s">
        <v>229</v>
      </c>
      <c r="B13" s="123"/>
      <c r="C13" s="158"/>
      <c r="D13" s="158"/>
    </row>
    <row r="14" spans="1:5" ht="20.100000000000001" customHeight="1">
      <c r="A14" s="123"/>
      <c r="B14" s="123"/>
      <c r="C14" s="158"/>
      <c r="D14" s="158"/>
    </row>
    <row r="15" spans="1:5" ht="20.100000000000001" customHeight="1">
      <c r="A15" s="121" t="s">
        <v>37</v>
      </c>
      <c r="B15" s="162">
        <f>$B$3</f>
        <v>42887</v>
      </c>
      <c r="C15" s="163">
        <v>1000</v>
      </c>
      <c r="D15" s="155"/>
    </row>
    <row r="16" spans="1:5" ht="20.100000000000001" customHeight="1">
      <c r="A16" s="139"/>
      <c r="B16" s="159" t="s">
        <v>12</v>
      </c>
      <c r="C16" s="158">
        <f>'2017-06 Monthly Report'!C49</f>
        <v>0</v>
      </c>
      <c r="D16" s="158"/>
    </row>
    <row r="17" spans="1:5" ht="20.100000000000001" customHeight="1">
      <c r="A17" s="123"/>
      <c r="B17" s="160" t="s">
        <v>13</v>
      </c>
      <c r="C17" s="158">
        <f>-'2017-06 Monthly Report'!C77</f>
        <v>-99.87</v>
      </c>
      <c r="D17" s="158"/>
    </row>
    <row r="18" spans="1:5" ht="20.100000000000001" customHeight="1">
      <c r="A18" s="123" t="s">
        <v>37</v>
      </c>
      <c r="B18" s="157">
        <f>$B$6</f>
        <v>42916</v>
      </c>
      <c r="C18" s="158"/>
      <c r="D18" s="161">
        <f>SUM(C15:C17)</f>
        <v>900.13</v>
      </c>
    </row>
    <row r="19" spans="1:5" ht="20.100000000000001" customHeight="1">
      <c r="A19" s="123"/>
      <c r="B19" s="123"/>
      <c r="C19" s="158"/>
      <c r="D19" s="158"/>
    </row>
    <row r="20" spans="1:5" ht="20.100000000000001" customHeight="1">
      <c r="A20" s="123" t="s">
        <v>16</v>
      </c>
      <c r="B20" s="157">
        <f>$B$3</f>
        <v>42887</v>
      </c>
      <c r="C20" s="158">
        <v>505.13</v>
      </c>
      <c r="D20" s="158"/>
    </row>
    <row r="21" spans="1:5" ht="20.100000000000001" customHeight="1">
      <c r="A21" s="139"/>
      <c r="B21" s="159" t="s">
        <v>12</v>
      </c>
      <c r="C21" s="158">
        <f>'2017-06 Monthly Report'!C54</f>
        <v>0</v>
      </c>
      <c r="D21" s="158"/>
    </row>
    <row r="22" spans="1:5" ht="20.100000000000001" customHeight="1">
      <c r="A22" s="123"/>
      <c r="B22" s="160" t="s">
        <v>13</v>
      </c>
      <c r="C22" s="158">
        <f>-'2017-06 Monthly Report'!C80</f>
        <v>0</v>
      </c>
      <c r="D22" s="158"/>
    </row>
    <row r="23" spans="1:5" ht="20.100000000000001" customHeight="1">
      <c r="A23" s="123" t="s">
        <v>16</v>
      </c>
      <c r="B23" s="157">
        <f>$B$6</f>
        <v>42916</v>
      </c>
      <c r="C23" s="158"/>
      <c r="D23" s="161">
        <f>SUM(C20:C22)</f>
        <v>505.13</v>
      </c>
    </row>
    <row r="24" spans="1:5" ht="20.100000000000001" customHeight="1">
      <c r="A24" s="123"/>
      <c r="B24" s="123"/>
      <c r="C24" s="158"/>
      <c r="D24" s="164"/>
    </row>
    <row r="25" spans="1:5" ht="20.100000000000001" customHeight="1">
      <c r="A25" s="123"/>
      <c r="B25" s="123"/>
      <c r="C25" s="158"/>
      <c r="D25" s="158"/>
    </row>
    <row r="26" spans="1:5" ht="20.100000000000001" customHeight="1">
      <c r="A26" s="124" t="s">
        <v>11</v>
      </c>
      <c r="B26" s="124"/>
      <c r="C26" s="158"/>
      <c r="D26" s="161">
        <f>+D6+D12+D18+D23</f>
        <v>14844.63</v>
      </c>
    </row>
    <row r="27" spans="1:5">
      <c r="A27" s="165"/>
      <c r="B27" s="165"/>
      <c r="C27" s="166"/>
      <c r="D27" s="166"/>
    </row>
    <row r="28" spans="1:5">
      <c r="A28" s="165"/>
      <c r="B28" s="165"/>
    </row>
    <row r="29" spans="1:5">
      <c r="A29" s="165"/>
      <c r="B29" s="165"/>
    </row>
    <row r="30" spans="1:5">
      <c r="A30" s="165"/>
      <c r="B30" s="165"/>
    </row>
    <row r="31" spans="1:5">
      <c r="A31" s="165"/>
      <c r="B31" s="165"/>
    </row>
    <row r="32" spans="1:5" s="19" customFormat="1">
      <c r="A32" s="168"/>
      <c r="B32" s="168"/>
      <c r="C32" s="167"/>
      <c r="D32" s="167"/>
      <c r="E32" s="38"/>
    </row>
  </sheetData>
  <mergeCells count="2">
    <mergeCell ref="A1:D1"/>
    <mergeCell ref="A7:D7"/>
  </mergeCells>
  <printOptions horizontalCentered="1" gridLines="1"/>
  <pageMargins left="0.75" right="0.75" top="1" bottom="1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04"/>
  <sheetViews>
    <sheetView zoomScale="80" zoomScaleNormal="80" workbookViewId="0">
      <selection activeCell="B4" sqref="B4:B96"/>
    </sheetView>
  </sheetViews>
  <sheetFormatPr defaultColWidth="43.85546875" defaultRowHeight="17.25"/>
  <cols>
    <col min="1" max="1" width="35.28515625" style="89" bestFit="1" customWidth="1"/>
    <col min="2" max="2" width="19.5703125" style="96" customWidth="1"/>
    <col min="3" max="3" width="17" style="12" bestFit="1" customWidth="1"/>
    <col min="4" max="16384" width="43.85546875" style="12"/>
  </cols>
  <sheetData>
    <row r="1" spans="1:3" ht="21.95" customHeight="1">
      <c r="A1" s="98" t="s">
        <v>36</v>
      </c>
      <c r="B1" s="93"/>
      <c r="C1" s="20"/>
    </row>
    <row r="2" spans="1:3" ht="17.25" customHeight="1">
      <c r="A2" s="65"/>
      <c r="B2" s="74"/>
      <c r="C2" s="20"/>
    </row>
    <row r="3" spans="1:3" ht="17.25" customHeight="1">
      <c r="A3" s="61" t="s">
        <v>34</v>
      </c>
      <c r="B3" s="94" t="s">
        <v>35</v>
      </c>
      <c r="C3" s="20"/>
    </row>
    <row r="4" spans="1:3" ht="17.25" customHeight="1">
      <c r="A4" s="39" t="s">
        <v>150</v>
      </c>
      <c r="B4" s="84">
        <v>24</v>
      </c>
      <c r="C4" s="20"/>
    </row>
    <row r="5" spans="1:3" ht="17.25" customHeight="1">
      <c r="A5" s="39" t="s">
        <v>218</v>
      </c>
      <c r="B5" s="85"/>
      <c r="C5" s="20"/>
    </row>
    <row r="6" spans="1:3" ht="17.25" customHeight="1">
      <c r="A6" s="39" t="s">
        <v>52</v>
      </c>
      <c r="B6" s="84">
        <v>0</v>
      </c>
      <c r="C6" s="20"/>
    </row>
    <row r="7" spans="1:3" ht="17.25" customHeight="1">
      <c r="A7" s="39" t="s">
        <v>66</v>
      </c>
      <c r="B7" s="85">
        <v>261.33</v>
      </c>
      <c r="C7" s="20"/>
    </row>
    <row r="8" spans="1:3" ht="17.25" customHeight="1">
      <c r="A8" s="39" t="s">
        <v>68</v>
      </c>
      <c r="B8" s="85"/>
      <c r="C8" s="20"/>
    </row>
    <row r="9" spans="1:3" ht="17.25" customHeight="1">
      <c r="A9" s="39" t="s">
        <v>70</v>
      </c>
      <c r="B9" s="84">
        <v>131.07</v>
      </c>
      <c r="C9" s="20"/>
    </row>
    <row r="10" spans="1:3" ht="17.25" customHeight="1">
      <c r="A10" s="39" t="s">
        <v>67</v>
      </c>
      <c r="B10" s="84"/>
      <c r="C10" s="20"/>
    </row>
    <row r="11" spans="1:3" ht="17.25" customHeight="1">
      <c r="A11" s="39" t="s">
        <v>72</v>
      </c>
      <c r="B11" s="85"/>
      <c r="C11" s="20"/>
    </row>
    <row r="12" spans="1:3" ht="17.25" customHeight="1">
      <c r="A12" s="39" t="s">
        <v>73</v>
      </c>
      <c r="B12" s="85">
        <v>439.7</v>
      </c>
      <c r="C12" s="20"/>
    </row>
    <row r="13" spans="1:3" ht="17.25" customHeight="1">
      <c r="A13" s="39" t="s">
        <v>75</v>
      </c>
      <c r="B13" s="85">
        <v>188.41</v>
      </c>
      <c r="C13" s="20"/>
    </row>
    <row r="14" spans="1:3" ht="17.25" customHeight="1">
      <c r="A14" s="39" t="s">
        <v>76</v>
      </c>
      <c r="B14" s="84"/>
      <c r="C14" s="20"/>
    </row>
    <row r="15" spans="1:3" ht="17.25" customHeight="1">
      <c r="A15" s="39" t="s">
        <v>61</v>
      </c>
      <c r="B15" s="84"/>
      <c r="C15" s="20"/>
    </row>
    <row r="16" spans="1:3" ht="17.25" customHeight="1">
      <c r="A16" s="39" t="s">
        <v>41</v>
      </c>
      <c r="B16" s="84">
        <v>0</v>
      </c>
      <c r="C16" s="20"/>
    </row>
    <row r="17" spans="1:3" ht="17.25" customHeight="1">
      <c r="A17" s="39" t="s">
        <v>77</v>
      </c>
      <c r="B17" s="84"/>
      <c r="C17" s="20"/>
    </row>
    <row r="18" spans="1:3" ht="17.25" customHeight="1">
      <c r="A18" s="39" t="s">
        <v>59</v>
      </c>
      <c r="B18" s="85">
        <v>54.76</v>
      </c>
      <c r="C18" s="20"/>
    </row>
    <row r="19" spans="1:3" ht="17.25" customHeight="1">
      <c r="A19" s="39" t="s">
        <v>78</v>
      </c>
      <c r="B19" s="85"/>
      <c r="C19" s="20"/>
    </row>
    <row r="20" spans="1:3" ht="17.25" customHeight="1">
      <c r="A20" s="39" t="s">
        <v>79</v>
      </c>
      <c r="B20" s="84">
        <v>36.409999999999997</v>
      </c>
      <c r="C20" s="20"/>
    </row>
    <row r="21" spans="1:3" ht="17.25" customHeight="1">
      <c r="A21" s="39" t="s">
        <v>80</v>
      </c>
      <c r="B21" s="85"/>
      <c r="C21" s="20"/>
    </row>
    <row r="22" spans="1:3" ht="17.25" customHeight="1">
      <c r="A22" s="39" t="s">
        <v>49</v>
      </c>
      <c r="B22" s="85"/>
    </row>
    <row r="23" spans="1:3" ht="17.25" customHeight="1">
      <c r="A23" s="39" t="s">
        <v>81</v>
      </c>
      <c r="B23" s="85"/>
    </row>
    <row r="24" spans="1:3" ht="17.25" customHeight="1">
      <c r="A24" s="39" t="s">
        <v>47</v>
      </c>
      <c r="B24" s="85"/>
    </row>
    <row r="25" spans="1:3" ht="17.25" customHeight="1">
      <c r="A25" s="39" t="s">
        <v>82</v>
      </c>
      <c r="B25" s="85"/>
    </row>
    <row r="26" spans="1:3" ht="17.25" customHeight="1">
      <c r="A26" s="39" t="s">
        <v>83</v>
      </c>
      <c r="B26" s="85">
        <v>150</v>
      </c>
    </row>
    <row r="27" spans="1:3" ht="17.25" customHeight="1">
      <c r="A27" s="39" t="s">
        <v>84</v>
      </c>
      <c r="B27" s="84">
        <v>200</v>
      </c>
    </row>
    <row r="28" spans="1:3" ht="17.25" customHeight="1">
      <c r="A28" s="39" t="s">
        <v>85</v>
      </c>
      <c r="B28" s="84">
        <v>100</v>
      </c>
    </row>
    <row r="29" spans="1:3" ht="17.25" customHeight="1">
      <c r="A29" s="39" t="s">
        <v>86</v>
      </c>
      <c r="B29" s="85"/>
    </row>
    <row r="30" spans="1:3" ht="17.25" customHeight="1">
      <c r="A30" s="39" t="s">
        <v>87</v>
      </c>
      <c r="B30" s="85"/>
    </row>
    <row r="31" spans="1:3" ht="17.25" customHeight="1">
      <c r="A31" s="39" t="s">
        <v>88</v>
      </c>
      <c r="B31" s="85"/>
    </row>
    <row r="32" spans="1:3" ht="17.25" customHeight="1">
      <c r="A32" s="39" t="s">
        <v>90</v>
      </c>
      <c r="B32" s="84"/>
    </row>
    <row r="33" spans="1:3" ht="17.25" customHeight="1">
      <c r="A33" s="39" t="s">
        <v>45</v>
      </c>
      <c r="B33" s="85"/>
    </row>
    <row r="34" spans="1:3" ht="17.25" customHeight="1">
      <c r="A34" s="39" t="s">
        <v>46</v>
      </c>
      <c r="B34" s="85"/>
    </row>
    <row r="35" spans="1:3" ht="17.25" customHeight="1">
      <c r="A35" s="39" t="s">
        <v>38</v>
      </c>
      <c r="B35" s="85"/>
    </row>
    <row r="36" spans="1:3" ht="17.25" customHeight="1">
      <c r="A36" s="39" t="s">
        <v>91</v>
      </c>
      <c r="B36" s="85"/>
    </row>
    <row r="37" spans="1:3" ht="17.25" customHeight="1">
      <c r="A37" s="83" t="s">
        <v>93</v>
      </c>
      <c r="B37" s="86"/>
    </row>
    <row r="38" spans="1:3" ht="17.25" customHeight="1">
      <c r="A38" s="83" t="s">
        <v>143</v>
      </c>
      <c r="B38" s="87"/>
    </row>
    <row r="39" spans="1:3" ht="17.25" customHeight="1">
      <c r="A39" s="83" t="s">
        <v>144</v>
      </c>
      <c r="B39" s="87"/>
    </row>
    <row r="40" spans="1:3" ht="17.25" customHeight="1">
      <c r="A40" s="83" t="s">
        <v>167</v>
      </c>
      <c r="B40" s="87">
        <v>33.6</v>
      </c>
    </row>
    <row r="41" spans="1:3" ht="17.25" customHeight="1">
      <c r="A41" s="83" t="s">
        <v>39</v>
      </c>
      <c r="B41" s="87"/>
    </row>
    <row r="42" spans="1:3" ht="17.25" customHeight="1">
      <c r="A42" s="83" t="s">
        <v>94</v>
      </c>
      <c r="B42" s="87"/>
    </row>
    <row r="43" spans="1:3" ht="17.25" customHeight="1">
      <c r="A43" s="83" t="s">
        <v>95</v>
      </c>
      <c r="B43" s="87"/>
      <c r="C43" s="20"/>
    </row>
    <row r="44" spans="1:3" ht="17.25" customHeight="1">
      <c r="A44" s="83" t="s">
        <v>97</v>
      </c>
      <c r="B44" s="87"/>
    </row>
    <row r="45" spans="1:3" ht="17.25" customHeight="1">
      <c r="A45" s="83" t="s">
        <v>98</v>
      </c>
      <c r="B45" s="87"/>
    </row>
    <row r="46" spans="1:3" ht="17.25" customHeight="1">
      <c r="A46" s="83" t="s">
        <v>99</v>
      </c>
      <c r="B46" s="87">
        <v>35</v>
      </c>
    </row>
    <row r="47" spans="1:3" ht="17.25" customHeight="1">
      <c r="A47" s="83" t="s">
        <v>100</v>
      </c>
      <c r="B47" s="87"/>
    </row>
    <row r="48" spans="1:3" ht="17.25" customHeight="1">
      <c r="A48" s="83" t="s">
        <v>171</v>
      </c>
      <c r="B48" s="87">
        <v>26</v>
      </c>
    </row>
    <row r="49" spans="1:2" ht="17.25" customHeight="1">
      <c r="A49" s="83" t="s">
        <v>102</v>
      </c>
      <c r="B49" s="87"/>
    </row>
    <row r="50" spans="1:2" ht="17.25" customHeight="1">
      <c r="A50" s="83" t="s">
        <v>104</v>
      </c>
      <c r="B50" s="87">
        <v>35</v>
      </c>
    </row>
    <row r="51" spans="1:2" ht="17.25" customHeight="1">
      <c r="A51" s="83" t="s">
        <v>105</v>
      </c>
      <c r="B51" s="87"/>
    </row>
    <row r="52" spans="1:2" ht="17.25" customHeight="1">
      <c r="A52" s="83" t="s">
        <v>57</v>
      </c>
      <c r="B52" s="87">
        <v>119.98</v>
      </c>
    </row>
    <row r="53" spans="1:2" ht="17.25" customHeight="1">
      <c r="A53" s="83" t="s">
        <v>181</v>
      </c>
      <c r="B53" s="87">
        <v>59.65</v>
      </c>
    </row>
    <row r="54" spans="1:2" ht="17.25" customHeight="1">
      <c r="A54" s="83" t="s">
        <v>106</v>
      </c>
      <c r="B54" s="87"/>
    </row>
    <row r="55" spans="1:2" ht="17.25" customHeight="1">
      <c r="A55" s="83" t="s">
        <v>108</v>
      </c>
      <c r="B55" s="87">
        <v>5.23</v>
      </c>
    </row>
    <row r="56" spans="1:2" ht="17.25" customHeight="1">
      <c r="A56" s="83" t="s">
        <v>110</v>
      </c>
      <c r="B56" s="87"/>
    </row>
    <row r="57" spans="1:2" ht="17.25" customHeight="1">
      <c r="A57" s="83" t="s">
        <v>53</v>
      </c>
      <c r="B57" s="87">
        <v>85.09</v>
      </c>
    </row>
    <row r="58" spans="1:2" ht="17.25" customHeight="1">
      <c r="A58" s="83" t="s">
        <v>112</v>
      </c>
      <c r="B58" s="87"/>
    </row>
    <row r="59" spans="1:2" ht="17.25" customHeight="1">
      <c r="A59" s="83" t="s">
        <v>114</v>
      </c>
      <c r="B59" s="87"/>
    </row>
    <row r="60" spans="1:2" ht="17.25" customHeight="1">
      <c r="A60" s="83" t="s">
        <v>54</v>
      </c>
      <c r="B60" s="87"/>
    </row>
    <row r="61" spans="1:2" ht="17.25" customHeight="1">
      <c r="A61" s="83" t="s">
        <v>42</v>
      </c>
      <c r="B61" s="87">
        <v>64</v>
      </c>
    </row>
    <row r="62" spans="1:2" ht="17.25" customHeight="1">
      <c r="A62" s="83" t="s">
        <v>115</v>
      </c>
      <c r="B62" s="87">
        <v>138</v>
      </c>
    </row>
    <row r="63" spans="1:2" ht="17.25" customHeight="1">
      <c r="A63" s="83" t="s">
        <v>60</v>
      </c>
      <c r="B63" s="87"/>
    </row>
    <row r="64" spans="1:2" ht="17.25" customHeight="1">
      <c r="A64" s="83" t="s">
        <v>116</v>
      </c>
      <c r="B64" s="87"/>
    </row>
    <row r="65" spans="1:2" ht="17.25" customHeight="1">
      <c r="A65" s="83" t="s">
        <v>43</v>
      </c>
      <c r="B65" s="87">
        <v>0</v>
      </c>
    </row>
    <row r="66" spans="1:2" ht="17.25" customHeight="1">
      <c r="A66" s="83" t="s">
        <v>48</v>
      </c>
      <c r="B66" s="87">
        <v>0</v>
      </c>
    </row>
    <row r="67" spans="1:2" ht="17.25" customHeight="1">
      <c r="A67" s="83" t="s">
        <v>118</v>
      </c>
      <c r="B67" s="87"/>
    </row>
    <row r="68" spans="1:2" ht="17.25" customHeight="1">
      <c r="A68" s="83" t="s">
        <v>191</v>
      </c>
      <c r="B68" s="87">
        <v>129.25</v>
      </c>
    </row>
    <row r="69" spans="1:2" ht="17.25" customHeight="1">
      <c r="A69" s="83" t="s">
        <v>119</v>
      </c>
      <c r="B69" s="87"/>
    </row>
    <row r="70" spans="1:2" ht="17.25" customHeight="1">
      <c r="A70" s="83" t="s">
        <v>121</v>
      </c>
      <c r="B70" s="87"/>
    </row>
    <row r="71" spans="1:2" ht="17.25" customHeight="1">
      <c r="A71" s="83" t="s">
        <v>122</v>
      </c>
      <c r="B71" s="87"/>
    </row>
    <row r="72" spans="1:2" ht="17.25" customHeight="1">
      <c r="A72" s="83" t="s">
        <v>124</v>
      </c>
      <c r="B72" s="87"/>
    </row>
    <row r="73" spans="1:2" ht="17.25" customHeight="1">
      <c r="A73" s="83" t="s">
        <v>194</v>
      </c>
      <c r="B73" s="87">
        <v>275.82</v>
      </c>
    </row>
    <row r="74" spans="1:2" ht="17.25" customHeight="1">
      <c r="A74" s="83" t="s">
        <v>125</v>
      </c>
      <c r="B74" s="87"/>
    </row>
    <row r="75" spans="1:2" ht="17.25" customHeight="1">
      <c r="A75" s="83" t="s">
        <v>128</v>
      </c>
      <c r="B75" s="87"/>
    </row>
    <row r="76" spans="1:2" ht="17.25" customHeight="1">
      <c r="A76" s="83" t="s">
        <v>127</v>
      </c>
      <c r="B76" s="87"/>
    </row>
    <row r="77" spans="1:2" ht="17.25" customHeight="1">
      <c r="A77" s="83" t="s">
        <v>129</v>
      </c>
      <c r="B77" s="87"/>
    </row>
    <row r="78" spans="1:2" ht="17.25" customHeight="1">
      <c r="A78" s="83" t="s">
        <v>197</v>
      </c>
      <c r="B78" s="87">
        <v>5</v>
      </c>
    </row>
    <row r="79" spans="1:2" ht="17.25" customHeight="1">
      <c r="A79" s="83" t="s">
        <v>131</v>
      </c>
      <c r="B79" s="87"/>
    </row>
    <row r="80" spans="1:2" ht="17.25" customHeight="1">
      <c r="A80" s="83" t="s">
        <v>132</v>
      </c>
      <c r="B80" s="87"/>
    </row>
    <row r="81" spans="1:2" ht="17.25" customHeight="1">
      <c r="A81" s="83" t="s">
        <v>50</v>
      </c>
      <c r="B81" s="87">
        <v>0</v>
      </c>
    </row>
    <row r="82" spans="1:2" ht="17.25" customHeight="1">
      <c r="A82" s="83" t="s">
        <v>133</v>
      </c>
      <c r="B82" s="87">
        <v>37.049999999999997</v>
      </c>
    </row>
    <row r="83" spans="1:2" ht="17.25" customHeight="1">
      <c r="A83" s="83" t="s">
        <v>135</v>
      </c>
      <c r="B83" s="87">
        <v>388.65</v>
      </c>
    </row>
    <row r="84" spans="1:2" ht="17.25" customHeight="1">
      <c r="A84" s="83" t="s">
        <v>137</v>
      </c>
      <c r="B84" s="87"/>
    </row>
    <row r="85" spans="1:2" ht="17.25" customHeight="1">
      <c r="A85" s="83" t="s">
        <v>139</v>
      </c>
      <c r="B85" s="87">
        <v>21.55</v>
      </c>
    </row>
    <row r="86" spans="1:2" ht="17.25" customHeight="1">
      <c r="A86" s="83" t="s">
        <v>44</v>
      </c>
      <c r="B86" s="87">
        <v>0</v>
      </c>
    </row>
    <row r="87" spans="1:2" ht="17.25" customHeight="1">
      <c r="A87" s="83" t="s">
        <v>204</v>
      </c>
      <c r="B87" s="87">
        <v>45</v>
      </c>
    </row>
    <row r="88" spans="1:2" ht="17.25" customHeight="1">
      <c r="A88" s="83" t="s">
        <v>140</v>
      </c>
      <c r="B88" s="87"/>
    </row>
    <row r="89" spans="1:2" ht="32.1" customHeight="1">
      <c r="A89" s="97" t="s">
        <v>217</v>
      </c>
      <c r="B89" s="87">
        <v>270</v>
      </c>
    </row>
    <row r="90" spans="1:2" ht="17.25" customHeight="1">
      <c r="A90" s="83" t="s">
        <v>142</v>
      </c>
      <c r="B90" s="87"/>
    </row>
    <row r="91" spans="1:2" ht="17.25" customHeight="1">
      <c r="A91" s="83" t="s">
        <v>51</v>
      </c>
      <c r="B91" s="87">
        <v>148.94</v>
      </c>
    </row>
    <row r="92" spans="1:2" ht="17.25" customHeight="1">
      <c r="A92" s="83" t="s">
        <v>209</v>
      </c>
      <c r="B92" s="87">
        <v>48.72</v>
      </c>
    </row>
    <row r="93" spans="1:2" ht="17.25" customHeight="1">
      <c r="A93" s="83" t="s">
        <v>145</v>
      </c>
      <c r="B93" s="87"/>
    </row>
    <row r="94" spans="1:2" ht="17.25" customHeight="1">
      <c r="A94" s="83" t="s">
        <v>215</v>
      </c>
      <c r="B94" s="87">
        <v>101</v>
      </c>
    </row>
    <row r="95" spans="1:2" ht="17.25" customHeight="1">
      <c r="A95" s="83" t="s">
        <v>146</v>
      </c>
      <c r="B95" s="87"/>
    </row>
    <row r="96" spans="1:2" ht="17.25" customHeight="1">
      <c r="A96" s="83" t="s">
        <v>212</v>
      </c>
      <c r="B96" s="87">
        <v>108</v>
      </c>
    </row>
    <row r="97" spans="1:2" ht="17.25" customHeight="1">
      <c r="A97" s="88"/>
      <c r="B97" s="95"/>
    </row>
    <row r="98" spans="1:2" ht="17.25" customHeight="1"/>
    <row r="99" spans="1:2" ht="17.25" customHeight="1"/>
    <row r="100" spans="1:2" ht="17.25" customHeight="1"/>
    <row r="101" spans="1:2" ht="17.25" customHeight="1">
      <c r="A101" s="90"/>
    </row>
    <row r="102" spans="1:2" ht="17.25" customHeight="1">
      <c r="A102" s="91"/>
    </row>
    <row r="103" spans="1:2" ht="24" customHeight="1" thickBot="1">
      <c r="A103" s="92"/>
      <c r="B103" s="99">
        <f>SUM(B1:B96)</f>
        <v>3766.2100000000005</v>
      </c>
    </row>
    <row r="104" spans="1:2" ht="17.25" customHeight="1" thickTop="1"/>
  </sheetData>
  <sortState ref="A1:B28">
    <sortCondition ref="A1:A28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workbookViewId="0">
      <selection activeCell="A10" sqref="A10:XFD10"/>
    </sheetView>
  </sheetViews>
  <sheetFormatPr defaultRowHeight="17.25"/>
  <cols>
    <col min="1" max="1" width="30.5703125" style="61" customWidth="1"/>
    <col min="2" max="2" width="10.5703125" style="62" customWidth="1"/>
    <col min="3" max="3" width="10.7109375" style="61" customWidth="1"/>
    <col min="4" max="4" width="8.140625" style="61" customWidth="1"/>
    <col min="5" max="5" width="9.28515625" style="63" customWidth="1"/>
    <col min="6" max="6" width="14.140625" style="72" customWidth="1"/>
    <col min="7" max="7" width="12.7109375" style="65" customWidth="1"/>
    <col min="8" max="8" width="27.7109375" customWidth="1"/>
    <col min="9" max="9" width="12.7109375" style="32" customWidth="1"/>
    <col min="10" max="10" width="13.7109375" bestFit="1" customWidth="1"/>
    <col min="11" max="11" width="12.7109375" bestFit="1" customWidth="1"/>
    <col min="12" max="12" width="10.85546875" bestFit="1" customWidth="1"/>
    <col min="13" max="13" width="14.140625" bestFit="1" customWidth="1"/>
    <col min="14" max="14" width="11.28515625" style="4" bestFit="1" customWidth="1"/>
    <col min="15" max="15" width="9.5703125" style="4" bestFit="1" customWidth="1"/>
  </cols>
  <sheetData>
    <row r="1" spans="1:13" ht="34.5">
      <c r="A1" s="40" t="s">
        <v>24</v>
      </c>
      <c r="B1" s="41" t="s">
        <v>23</v>
      </c>
      <c r="C1" s="42" t="s">
        <v>20</v>
      </c>
      <c r="D1" s="42" t="s">
        <v>19</v>
      </c>
      <c r="E1" s="43" t="s">
        <v>21</v>
      </c>
      <c r="F1" s="44" t="s">
        <v>22</v>
      </c>
      <c r="G1" s="45" t="s">
        <v>18</v>
      </c>
      <c r="H1" s="7"/>
      <c r="I1" s="28"/>
      <c r="J1" s="8"/>
      <c r="K1" s="8"/>
      <c r="L1" s="22"/>
      <c r="M1" s="9"/>
    </row>
    <row r="2" spans="1:13">
      <c r="A2" s="46" t="s">
        <v>150</v>
      </c>
      <c r="B2" s="53"/>
      <c r="C2" s="47"/>
      <c r="D2" s="48"/>
      <c r="E2" s="51"/>
      <c r="F2" s="52"/>
      <c r="G2" s="50">
        <v>24</v>
      </c>
      <c r="H2" s="23"/>
      <c r="I2" s="34"/>
      <c r="J2" s="1"/>
      <c r="K2" s="24"/>
      <c r="L2" s="3"/>
      <c r="M2" s="27"/>
    </row>
    <row r="3" spans="1:13">
      <c r="A3" s="46" t="s">
        <v>64</v>
      </c>
      <c r="B3" s="53"/>
      <c r="C3" s="47" t="s">
        <v>2</v>
      </c>
      <c r="D3" s="48" t="s">
        <v>65</v>
      </c>
      <c r="E3" s="49"/>
      <c r="F3" s="52"/>
      <c r="G3" s="50"/>
      <c r="H3" s="23"/>
      <c r="I3" s="34"/>
      <c r="J3" s="1"/>
      <c r="K3" s="24"/>
      <c r="L3" s="3"/>
      <c r="M3" s="27"/>
    </row>
    <row r="4" spans="1:13">
      <c r="A4" s="46" t="s">
        <v>52</v>
      </c>
      <c r="B4" s="53"/>
      <c r="C4" s="47" t="s">
        <v>2</v>
      </c>
      <c r="D4" s="48"/>
      <c r="E4" s="49"/>
      <c r="F4" s="52"/>
      <c r="G4" s="50">
        <v>0</v>
      </c>
      <c r="H4" s="23"/>
      <c r="I4" s="34"/>
      <c r="J4" s="1"/>
      <c r="K4" s="24"/>
      <c r="L4" s="3"/>
      <c r="M4" s="27"/>
    </row>
    <row r="5" spans="1:13">
      <c r="A5" s="46" t="s">
        <v>66</v>
      </c>
      <c r="B5" s="53"/>
      <c r="C5" s="47" t="s">
        <v>2</v>
      </c>
      <c r="D5" s="48" t="s">
        <v>17</v>
      </c>
      <c r="E5" s="51" t="s">
        <v>153</v>
      </c>
      <c r="F5" s="52" t="s">
        <v>154</v>
      </c>
      <c r="G5" s="50">
        <v>261.33</v>
      </c>
      <c r="H5" s="23"/>
      <c r="I5" s="34"/>
      <c r="J5" s="1"/>
      <c r="K5" s="24"/>
      <c r="L5" s="3"/>
      <c r="M5" s="27"/>
    </row>
    <row r="6" spans="1:13">
      <c r="A6" s="46" t="s">
        <v>68</v>
      </c>
      <c r="B6" s="53"/>
      <c r="C6" s="47" t="s">
        <v>2</v>
      </c>
      <c r="D6" s="48" t="s">
        <v>69</v>
      </c>
      <c r="E6" s="51"/>
      <c r="F6" s="52"/>
      <c r="G6" s="50"/>
      <c r="H6" s="23"/>
      <c r="I6" s="34"/>
      <c r="J6" s="1"/>
      <c r="K6" s="24"/>
      <c r="L6" s="25"/>
      <c r="M6" s="27"/>
    </row>
    <row r="7" spans="1:13">
      <c r="A7" s="46" t="s">
        <v>70</v>
      </c>
      <c r="B7" s="53" t="s">
        <v>71</v>
      </c>
      <c r="C7" s="47" t="s">
        <v>2</v>
      </c>
      <c r="D7" s="48" t="s">
        <v>17</v>
      </c>
      <c r="E7" s="51" t="s">
        <v>151</v>
      </c>
      <c r="F7" s="52" t="s">
        <v>152</v>
      </c>
      <c r="G7" s="50">
        <v>131.07</v>
      </c>
      <c r="H7" s="23"/>
      <c r="I7" s="33"/>
      <c r="J7" s="1"/>
      <c r="K7" s="24"/>
      <c r="L7" s="3"/>
      <c r="M7" s="27"/>
    </row>
    <row r="8" spans="1:13">
      <c r="A8" s="46" t="s">
        <v>67</v>
      </c>
      <c r="B8" s="53"/>
      <c r="C8" s="47" t="s">
        <v>2</v>
      </c>
      <c r="D8" s="48" t="s">
        <v>17</v>
      </c>
      <c r="E8" s="51"/>
      <c r="F8" s="52"/>
      <c r="G8" s="50"/>
      <c r="H8" s="23"/>
      <c r="I8" s="33"/>
      <c r="J8" s="1"/>
      <c r="K8" s="24"/>
      <c r="L8" s="3"/>
      <c r="M8" s="27"/>
    </row>
    <row r="9" spans="1:13">
      <c r="A9" s="46" t="s">
        <v>72</v>
      </c>
      <c r="B9" s="53"/>
      <c r="C9" s="47" t="s">
        <v>2</v>
      </c>
      <c r="D9" s="48"/>
      <c r="E9" s="51"/>
      <c r="F9" s="52"/>
      <c r="G9" s="50"/>
      <c r="H9" s="23"/>
      <c r="I9" s="33"/>
      <c r="J9" s="1"/>
      <c r="K9" s="24"/>
      <c r="L9" s="3"/>
      <c r="M9" s="27"/>
    </row>
    <row r="10" spans="1:13">
      <c r="A10" s="46" t="s">
        <v>73</v>
      </c>
      <c r="B10" s="53" t="s">
        <v>74</v>
      </c>
      <c r="C10" s="47" t="s">
        <v>2</v>
      </c>
      <c r="D10" s="48" t="s">
        <v>55</v>
      </c>
      <c r="E10" s="51" t="s">
        <v>155</v>
      </c>
      <c r="F10" s="52" t="s">
        <v>156</v>
      </c>
      <c r="G10" s="50">
        <v>439.7</v>
      </c>
      <c r="H10" s="23"/>
      <c r="I10" s="33"/>
      <c r="J10" s="1"/>
      <c r="K10" s="24"/>
      <c r="L10" s="3"/>
      <c r="M10" s="27"/>
    </row>
    <row r="11" spans="1:13">
      <c r="A11" s="46" t="s">
        <v>75</v>
      </c>
      <c r="B11" s="53"/>
      <c r="C11" s="47" t="s">
        <v>2</v>
      </c>
      <c r="D11" s="48" t="s">
        <v>17</v>
      </c>
      <c r="E11" s="51" t="s">
        <v>157</v>
      </c>
      <c r="F11" s="52" t="s">
        <v>158</v>
      </c>
      <c r="G11" s="50">
        <v>188.41</v>
      </c>
      <c r="H11" s="23"/>
      <c r="I11" s="33"/>
      <c r="J11" s="1"/>
      <c r="K11" s="24"/>
      <c r="L11" s="3"/>
      <c r="M11" s="27"/>
    </row>
    <row r="12" spans="1:13">
      <c r="A12" s="46" t="s">
        <v>76</v>
      </c>
      <c r="B12" s="53"/>
      <c r="C12" s="47" t="s">
        <v>2</v>
      </c>
      <c r="D12" s="48" t="s">
        <v>55</v>
      </c>
      <c r="E12" s="51"/>
      <c r="F12" s="52"/>
      <c r="G12" s="50"/>
      <c r="H12" s="23"/>
      <c r="I12" s="33"/>
      <c r="J12" s="1"/>
      <c r="K12" s="24"/>
      <c r="L12" s="3"/>
      <c r="M12" s="27"/>
    </row>
    <row r="13" spans="1:13">
      <c r="A13" s="46" t="s">
        <v>61</v>
      </c>
      <c r="B13" s="53"/>
      <c r="C13" s="47" t="s">
        <v>2</v>
      </c>
      <c r="D13" s="48" t="s">
        <v>55</v>
      </c>
      <c r="E13" s="51"/>
      <c r="F13" s="52"/>
      <c r="G13" s="50"/>
      <c r="H13" s="23"/>
      <c r="I13" s="33"/>
      <c r="J13" s="1"/>
      <c r="K13" s="24"/>
      <c r="L13" s="3"/>
      <c r="M13" s="27"/>
    </row>
    <row r="14" spans="1:13">
      <c r="A14" s="46" t="s">
        <v>41</v>
      </c>
      <c r="B14" s="53"/>
      <c r="C14" s="47" t="s">
        <v>2</v>
      </c>
      <c r="D14" s="48"/>
      <c r="E14" s="49"/>
      <c r="F14" s="52"/>
      <c r="G14" s="50">
        <v>0</v>
      </c>
      <c r="H14" s="23"/>
      <c r="I14" s="33"/>
      <c r="J14" s="1"/>
      <c r="K14" s="24"/>
      <c r="L14" s="3"/>
      <c r="M14" s="27"/>
    </row>
    <row r="15" spans="1:13">
      <c r="A15" s="46" t="s">
        <v>77</v>
      </c>
      <c r="B15" s="53"/>
      <c r="C15" s="47" t="s">
        <v>2</v>
      </c>
      <c r="D15" s="48" t="s">
        <v>55</v>
      </c>
      <c r="E15" s="51"/>
      <c r="F15" s="52"/>
      <c r="G15" s="50"/>
      <c r="H15" s="23"/>
      <c r="I15" s="33"/>
      <c r="J15" s="1"/>
      <c r="K15" s="24"/>
      <c r="L15" s="3"/>
      <c r="M15" s="27"/>
    </row>
    <row r="16" spans="1:13">
      <c r="A16" s="46" t="s">
        <v>59</v>
      </c>
      <c r="B16" s="53"/>
      <c r="C16" s="47" t="s">
        <v>2</v>
      </c>
      <c r="D16" s="48" t="s">
        <v>55</v>
      </c>
      <c r="E16" s="51" t="s">
        <v>159</v>
      </c>
      <c r="F16" s="52" t="s">
        <v>160</v>
      </c>
      <c r="G16" s="50">
        <v>17.5</v>
      </c>
      <c r="H16" s="23"/>
      <c r="I16" s="33" t="s">
        <v>33</v>
      </c>
      <c r="J16" s="1"/>
      <c r="K16" s="24"/>
      <c r="L16" s="3"/>
      <c r="M16" s="27"/>
    </row>
    <row r="17" spans="1:17">
      <c r="A17" s="46" t="s">
        <v>59</v>
      </c>
      <c r="B17" s="53"/>
      <c r="C17" s="47" t="s">
        <v>2</v>
      </c>
      <c r="D17" s="48" t="s">
        <v>55</v>
      </c>
      <c r="E17" s="51" t="s">
        <v>161</v>
      </c>
      <c r="F17" s="52" t="s">
        <v>162</v>
      </c>
      <c r="G17" s="50">
        <v>19.64</v>
      </c>
      <c r="H17" s="23"/>
      <c r="I17" s="33"/>
      <c r="J17" s="1"/>
      <c r="K17" s="24"/>
      <c r="L17" s="3"/>
      <c r="M17" s="27"/>
    </row>
    <row r="18" spans="1:17">
      <c r="A18" s="46" t="s">
        <v>59</v>
      </c>
      <c r="B18" s="53"/>
      <c r="C18" s="47" t="s">
        <v>2</v>
      </c>
      <c r="D18" s="48" t="s">
        <v>55</v>
      </c>
      <c r="E18" s="51" t="s">
        <v>163</v>
      </c>
      <c r="F18" s="52" t="s">
        <v>58</v>
      </c>
      <c r="G18" s="50">
        <v>17.62</v>
      </c>
      <c r="H18" s="23"/>
      <c r="I18" s="33"/>
      <c r="J18" s="1"/>
      <c r="K18" s="24"/>
      <c r="L18" s="3"/>
      <c r="M18" s="27"/>
    </row>
    <row r="19" spans="1:17">
      <c r="A19" s="46" t="s">
        <v>78</v>
      </c>
      <c r="B19" s="53"/>
      <c r="C19" s="47" t="s">
        <v>2</v>
      </c>
      <c r="D19" s="48" t="s">
        <v>55</v>
      </c>
      <c r="E19" s="51"/>
      <c r="F19" s="52"/>
      <c r="G19" s="50"/>
      <c r="H19" s="23"/>
      <c r="I19" s="33"/>
      <c r="J19" s="1"/>
      <c r="K19" s="24"/>
      <c r="L19" s="3"/>
      <c r="M19" s="27"/>
    </row>
    <row r="20" spans="1:17">
      <c r="A20" s="46" t="s">
        <v>79</v>
      </c>
      <c r="B20" s="53"/>
      <c r="C20" s="47" t="s">
        <v>2</v>
      </c>
      <c r="D20" s="48" t="s">
        <v>17</v>
      </c>
      <c r="E20" s="51" t="s">
        <v>165</v>
      </c>
      <c r="F20" s="52" t="s">
        <v>166</v>
      </c>
      <c r="G20" s="50">
        <v>36.409999999999997</v>
      </c>
      <c r="H20" s="23"/>
      <c r="I20" s="33"/>
      <c r="J20" s="1"/>
      <c r="K20" s="24"/>
      <c r="L20" s="3"/>
      <c r="M20" s="27"/>
    </row>
    <row r="21" spans="1:17">
      <c r="A21" s="46" t="s">
        <v>80</v>
      </c>
      <c r="B21" s="53"/>
      <c r="C21" s="47" t="s">
        <v>2</v>
      </c>
      <c r="D21" s="48" t="s">
        <v>17</v>
      </c>
      <c r="E21" s="51"/>
      <c r="F21" s="52"/>
      <c r="G21" s="50"/>
      <c r="H21" s="23"/>
      <c r="I21" s="33"/>
      <c r="J21" s="1"/>
      <c r="K21" s="24"/>
      <c r="L21" s="3"/>
      <c r="M21" s="27"/>
    </row>
    <row r="22" spans="1:17">
      <c r="A22" s="46" t="s">
        <v>49</v>
      </c>
      <c r="B22" s="53"/>
      <c r="C22" s="47" t="s">
        <v>2</v>
      </c>
      <c r="D22" s="48"/>
      <c r="E22" s="51"/>
      <c r="F22" s="52"/>
      <c r="G22" s="50"/>
      <c r="H22" s="23"/>
      <c r="I22" s="33"/>
      <c r="J22" s="1"/>
      <c r="K22" s="24"/>
      <c r="L22" s="3"/>
      <c r="M22" s="27"/>
    </row>
    <row r="23" spans="1:17">
      <c r="A23" s="46" t="s">
        <v>81</v>
      </c>
      <c r="B23" s="53"/>
      <c r="C23" s="47" t="s">
        <v>2</v>
      </c>
      <c r="D23" s="48" t="s">
        <v>17</v>
      </c>
      <c r="E23" s="51"/>
      <c r="F23" s="52"/>
      <c r="G23" s="50"/>
      <c r="H23" s="23"/>
      <c r="I23" s="33"/>
      <c r="J23" s="1"/>
      <c r="K23" s="24"/>
      <c r="L23" s="3"/>
      <c r="M23" s="27"/>
    </row>
    <row r="24" spans="1:17">
      <c r="A24" s="46" t="s">
        <v>47</v>
      </c>
      <c r="B24" s="53"/>
      <c r="C24" s="47" t="s">
        <v>2</v>
      </c>
      <c r="D24" s="48"/>
      <c r="E24" s="51"/>
      <c r="F24" s="52"/>
      <c r="G24" s="50"/>
      <c r="H24" s="23"/>
      <c r="I24" s="33"/>
      <c r="J24" s="1"/>
      <c r="K24" s="24"/>
      <c r="L24" s="3"/>
      <c r="M24" s="27"/>
    </row>
    <row r="25" spans="1:17">
      <c r="A25" s="46" t="s">
        <v>82</v>
      </c>
      <c r="B25" s="53"/>
      <c r="C25" s="47" t="s">
        <v>2</v>
      </c>
      <c r="D25" s="48" t="s">
        <v>69</v>
      </c>
      <c r="E25" s="51"/>
      <c r="F25" s="52"/>
      <c r="G25" s="50"/>
      <c r="H25" s="23"/>
      <c r="I25" s="33"/>
      <c r="J25" s="1"/>
      <c r="K25" s="24"/>
      <c r="L25" s="3"/>
      <c r="M25" s="27"/>
    </row>
    <row r="26" spans="1:17">
      <c r="A26" s="46" t="s">
        <v>83</v>
      </c>
      <c r="B26" s="53"/>
      <c r="C26" s="47" t="s">
        <v>2</v>
      </c>
      <c r="D26" s="48" t="s">
        <v>65</v>
      </c>
      <c r="E26" s="51"/>
      <c r="F26" s="52"/>
      <c r="G26" s="50">
        <v>150</v>
      </c>
      <c r="H26" s="23"/>
      <c r="I26" s="33"/>
      <c r="J26" s="1"/>
      <c r="K26" s="24"/>
      <c r="L26" s="3"/>
      <c r="M26" s="27"/>
    </row>
    <row r="27" spans="1:17">
      <c r="A27" s="46" t="s">
        <v>84</v>
      </c>
      <c r="B27" s="53"/>
      <c r="C27" s="47" t="s">
        <v>2</v>
      </c>
      <c r="D27" s="48" t="s">
        <v>69</v>
      </c>
      <c r="E27" s="51"/>
      <c r="F27" s="52"/>
      <c r="G27" s="50">
        <v>200</v>
      </c>
      <c r="H27" s="23"/>
      <c r="I27" s="33"/>
      <c r="J27" s="1"/>
      <c r="K27" s="24"/>
      <c r="L27" s="3"/>
      <c r="M27" s="27"/>
    </row>
    <row r="28" spans="1:17">
      <c r="A28" s="46" t="s">
        <v>85</v>
      </c>
      <c r="B28" s="53"/>
      <c r="C28" s="47" t="s">
        <v>2</v>
      </c>
      <c r="D28" s="48" t="s">
        <v>55</v>
      </c>
      <c r="E28" s="51"/>
      <c r="F28" s="52"/>
      <c r="G28" s="50">
        <v>100</v>
      </c>
      <c r="H28" s="23"/>
      <c r="I28" s="33"/>
      <c r="J28" s="1"/>
      <c r="K28" s="24"/>
      <c r="L28" s="3"/>
      <c r="M28" s="26"/>
    </row>
    <row r="29" spans="1:17">
      <c r="A29" s="46" t="s">
        <v>86</v>
      </c>
      <c r="B29" s="53"/>
      <c r="C29" s="47" t="s">
        <v>2</v>
      </c>
      <c r="D29" s="48" t="s">
        <v>17</v>
      </c>
      <c r="E29" s="51"/>
      <c r="F29" s="52"/>
      <c r="G29" s="50"/>
      <c r="H29" s="2"/>
      <c r="I29" s="30"/>
      <c r="J29" s="1"/>
      <c r="K29" s="5"/>
      <c r="L29" s="3"/>
      <c r="M29" s="27"/>
    </row>
    <row r="30" spans="1:17">
      <c r="A30" s="46" t="s">
        <v>87</v>
      </c>
      <c r="B30" s="53"/>
      <c r="C30" s="47" t="s">
        <v>2</v>
      </c>
      <c r="D30" s="48" t="s">
        <v>17</v>
      </c>
      <c r="E30" s="51"/>
      <c r="F30" s="52"/>
      <c r="G30" s="50"/>
      <c r="H30" s="2"/>
      <c r="I30" s="30"/>
      <c r="J30" s="1"/>
      <c r="K30" s="5"/>
      <c r="L30" s="3" t="s">
        <v>33</v>
      </c>
      <c r="M30" s="27"/>
      <c r="Q30" t="s">
        <v>33</v>
      </c>
    </row>
    <row r="31" spans="1:17">
      <c r="A31" s="46" t="s">
        <v>88</v>
      </c>
      <c r="B31" s="53" t="s">
        <v>89</v>
      </c>
      <c r="C31" s="47" t="s">
        <v>2</v>
      </c>
      <c r="D31" s="48" t="s">
        <v>17</v>
      </c>
      <c r="E31" s="51"/>
      <c r="F31" s="54"/>
      <c r="G31" s="50"/>
      <c r="H31" s="2"/>
      <c r="I31" s="30"/>
      <c r="J31" s="1"/>
      <c r="K31" s="5"/>
      <c r="L31" s="3"/>
      <c r="M31" s="27"/>
    </row>
    <row r="32" spans="1:17">
      <c r="A32" s="46" t="s">
        <v>90</v>
      </c>
      <c r="B32" s="53"/>
      <c r="C32" s="47" t="s">
        <v>2</v>
      </c>
      <c r="D32" s="48" t="s">
        <v>17</v>
      </c>
      <c r="E32" s="51"/>
      <c r="F32" s="54"/>
      <c r="G32" s="50"/>
      <c r="H32" s="2"/>
      <c r="I32" s="30"/>
      <c r="J32" s="1"/>
      <c r="K32" s="5"/>
      <c r="L32" s="3"/>
      <c r="M32" s="27"/>
    </row>
    <row r="33" spans="1:13">
      <c r="A33" s="46" t="s">
        <v>45</v>
      </c>
      <c r="B33" s="53"/>
      <c r="C33" s="47" t="s">
        <v>2</v>
      </c>
      <c r="D33" s="48"/>
      <c r="E33" s="51"/>
      <c r="F33" s="52"/>
      <c r="G33" s="50"/>
      <c r="H33" s="2"/>
      <c r="I33" s="30"/>
      <c r="J33" s="1"/>
      <c r="K33" s="5"/>
      <c r="L33" s="3"/>
      <c r="M33" s="27"/>
    </row>
    <row r="34" spans="1:13">
      <c r="A34" s="46" t="s">
        <v>46</v>
      </c>
      <c r="B34" s="53"/>
      <c r="C34" s="47" t="s">
        <v>2</v>
      </c>
      <c r="D34" s="48"/>
      <c r="E34" s="51"/>
      <c r="F34" s="52"/>
      <c r="G34" s="50"/>
      <c r="H34" s="2"/>
      <c r="I34" s="30"/>
      <c r="J34" s="1"/>
      <c r="K34" s="5"/>
      <c r="L34" s="3"/>
      <c r="M34" s="27"/>
    </row>
    <row r="35" spans="1:13">
      <c r="A35" s="46" t="s">
        <v>38</v>
      </c>
      <c r="B35" s="53" t="s">
        <v>56</v>
      </c>
      <c r="C35" s="47" t="s">
        <v>2</v>
      </c>
      <c r="D35" s="48" t="s">
        <v>17</v>
      </c>
      <c r="E35" s="51"/>
      <c r="F35" s="52"/>
      <c r="G35" s="50"/>
      <c r="H35" s="2"/>
      <c r="I35" s="30"/>
      <c r="J35" s="1"/>
      <c r="K35" s="5"/>
      <c r="L35" s="3"/>
      <c r="M35" s="27"/>
    </row>
    <row r="36" spans="1:13">
      <c r="A36" s="46" t="s">
        <v>91</v>
      </c>
      <c r="B36" s="53" t="s">
        <v>92</v>
      </c>
      <c r="C36" s="47" t="s">
        <v>2</v>
      </c>
      <c r="D36" s="48" t="s">
        <v>17</v>
      </c>
      <c r="E36" s="51"/>
      <c r="F36" s="52"/>
      <c r="G36" s="50"/>
      <c r="H36" s="2"/>
      <c r="I36" s="30"/>
      <c r="J36" s="1"/>
      <c r="K36" s="5"/>
      <c r="L36" s="3"/>
      <c r="M36" s="27"/>
    </row>
    <row r="37" spans="1:13">
      <c r="A37" s="46" t="s">
        <v>93</v>
      </c>
      <c r="B37" s="53"/>
      <c r="C37" s="47" t="s">
        <v>2</v>
      </c>
      <c r="D37" s="48" t="s">
        <v>55</v>
      </c>
      <c r="E37" s="51"/>
      <c r="F37" s="52"/>
      <c r="G37" s="50"/>
      <c r="H37" s="2"/>
      <c r="I37" s="30"/>
      <c r="J37" s="1"/>
      <c r="K37" s="5"/>
      <c r="L37" s="3"/>
      <c r="M37" s="27"/>
    </row>
    <row r="38" spans="1:13">
      <c r="A38" s="46" t="s">
        <v>143</v>
      </c>
      <c r="B38" s="53"/>
      <c r="C38" s="47" t="s">
        <v>2</v>
      </c>
      <c r="D38" s="48" t="s">
        <v>17</v>
      </c>
      <c r="E38" s="51"/>
      <c r="F38" s="52"/>
      <c r="G38" s="50"/>
      <c r="H38" s="2"/>
      <c r="I38" s="31"/>
      <c r="J38" s="1"/>
      <c r="K38" s="5"/>
      <c r="L38" s="3"/>
      <c r="M38" s="27"/>
    </row>
    <row r="39" spans="1:13">
      <c r="A39" s="46" t="s">
        <v>144</v>
      </c>
      <c r="B39" s="53"/>
      <c r="C39" s="47" t="s">
        <v>2</v>
      </c>
      <c r="D39" s="48" t="s">
        <v>17</v>
      </c>
      <c r="E39" s="51"/>
      <c r="F39" s="52"/>
      <c r="G39" s="50"/>
      <c r="H39" s="2"/>
      <c r="I39" s="29"/>
      <c r="J39" s="1"/>
      <c r="K39" s="5"/>
      <c r="L39" s="3"/>
      <c r="M39" s="6"/>
    </row>
    <row r="40" spans="1:13" ht="35.1" customHeight="1">
      <c r="A40" s="59" t="s">
        <v>167</v>
      </c>
      <c r="B40" s="82" t="s">
        <v>168</v>
      </c>
      <c r="C40" s="60" t="s">
        <v>2</v>
      </c>
      <c r="D40" s="48" t="s">
        <v>17</v>
      </c>
      <c r="E40" s="51" t="s">
        <v>169</v>
      </c>
      <c r="F40" s="52" t="s">
        <v>170</v>
      </c>
      <c r="G40" s="50">
        <v>33.6</v>
      </c>
      <c r="H40" s="2"/>
      <c r="I40" s="29"/>
      <c r="J40" s="1"/>
      <c r="K40" s="5"/>
      <c r="L40" s="3"/>
      <c r="M40" s="6"/>
    </row>
    <row r="41" spans="1:13">
      <c r="A41" s="46" t="s">
        <v>39</v>
      </c>
      <c r="B41" s="53" t="s">
        <v>40</v>
      </c>
      <c r="C41" s="47" t="s">
        <v>2</v>
      </c>
      <c r="D41" s="48" t="s">
        <v>17</v>
      </c>
      <c r="E41" s="51"/>
      <c r="F41" s="52"/>
      <c r="G41" s="50"/>
    </row>
    <row r="42" spans="1:13">
      <c r="A42" s="46" t="s">
        <v>94</v>
      </c>
      <c r="B42" s="53"/>
      <c r="C42" s="47" t="s">
        <v>2</v>
      </c>
      <c r="D42" s="48" t="s">
        <v>17</v>
      </c>
      <c r="E42" s="51"/>
      <c r="F42" s="52"/>
      <c r="G42" s="50"/>
    </row>
    <row r="43" spans="1:13">
      <c r="A43" s="46" t="s">
        <v>95</v>
      </c>
      <c r="B43" s="53" t="s">
        <v>96</v>
      </c>
      <c r="C43" s="47" t="s">
        <v>2</v>
      </c>
      <c r="D43" s="48" t="s">
        <v>17</v>
      </c>
      <c r="E43" s="51"/>
      <c r="F43" s="52"/>
      <c r="G43" s="50"/>
    </row>
    <row r="44" spans="1:13">
      <c r="A44" s="46" t="s">
        <v>97</v>
      </c>
      <c r="B44" s="53"/>
      <c r="C44" s="47" t="s">
        <v>2</v>
      </c>
      <c r="D44" s="48" t="s">
        <v>17</v>
      </c>
      <c r="E44" s="51"/>
      <c r="F44" s="52"/>
      <c r="G44" s="50"/>
    </row>
    <row r="45" spans="1:13">
      <c r="A45" s="46" t="s">
        <v>98</v>
      </c>
      <c r="B45" s="53"/>
      <c r="C45" s="47" t="s">
        <v>2</v>
      </c>
      <c r="D45" s="48" t="s">
        <v>17</v>
      </c>
      <c r="E45" s="51"/>
      <c r="F45" s="52"/>
      <c r="G45" s="50"/>
    </row>
    <row r="46" spans="1:13">
      <c r="A46" s="46" t="s">
        <v>99</v>
      </c>
      <c r="B46" s="53"/>
      <c r="C46" s="47" t="s">
        <v>2</v>
      </c>
      <c r="D46" s="48" t="s">
        <v>17</v>
      </c>
      <c r="E46" s="51" t="s">
        <v>177</v>
      </c>
      <c r="F46" s="52" t="s">
        <v>178</v>
      </c>
      <c r="G46" s="50">
        <v>35</v>
      </c>
    </row>
    <row r="47" spans="1:13">
      <c r="A47" s="46" t="s">
        <v>100</v>
      </c>
      <c r="B47" s="53" t="s">
        <v>101</v>
      </c>
      <c r="C47" s="47" t="s">
        <v>2</v>
      </c>
      <c r="D47" s="48" t="s">
        <v>17</v>
      </c>
      <c r="E47" s="51"/>
      <c r="F47" s="52"/>
      <c r="G47" s="50"/>
    </row>
    <row r="48" spans="1:13">
      <c r="A48" s="46" t="s">
        <v>171</v>
      </c>
      <c r="B48" s="53" t="s">
        <v>172</v>
      </c>
      <c r="C48" s="47" t="s">
        <v>2</v>
      </c>
      <c r="D48" s="48" t="s">
        <v>17</v>
      </c>
      <c r="E48" s="51" t="s">
        <v>173</v>
      </c>
      <c r="F48" s="52" t="s">
        <v>174</v>
      </c>
      <c r="G48" s="50">
        <v>26</v>
      </c>
    </row>
    <row r="49" spans="1:7">
      <c r="A49" s="46" t="s">
        <v>102</v>
      </c>
      <c r="B49" s="53" t="s">
        <v>103</v>
      </c>
      <c r="C49" s="47" t="s">
        <v>2</v>
      </c>
      <c r="D49" s="48" t="s">
        <v>17</v>
      </c>
      <c r="E49" s="51"/>
      <c r="F49" s="52"/>
      <c r="G49" s="50"/>
    </row>
    <row r="50" spans="1:7">
      <c r="A50" s="46" t="s">
        <v>104</v>
      </c>
      <c r="B50" s="53"/>
      <c r="C50" s="47" t="s">
        <v>2</v>
      </c>
      <c r="D50" s="48" t="s">
        <v>17</v>
      </c>
      <c r="E50" s="51" t="s">
        <v>175</v>
      </c>
      <c r="F50" s="52" t="s">
        <v>176</v>
      </c>
      <c r="G50" s="50">
        <v>35</v>
      </c>
    </row>
    <row r="51" spans="1:7">
      <c r="A51" s="46" t="s">
        <v>105</v>
      </c>
      <c r="B51" s="53"/>
      <c r="C51" s="47" t="s">
        <v>2</v>
      </c>
      <c r="D51" s="48" t="s">
        <v>17</v>
      </c>
      <c r="E51" s="51"/>
      <c r="F51" s="52"/>
      <c r="G51" s="50"/>
    </row>
    <row r="52" spans="1:7">
      <c r="A52" s="46" t="s">
        <v>57</v>
      </c>
      <c r="B52" s="53"/>
      <c r="C52" s="47" t="s">
        <v>2</v>
      </c>
      <c r="D52" s="48" t="s">
        <v>55</v>
      </c>
      <c r="E52" s="55" t="s">
        <v>179</v>
      </c>
      <c r="F52" s="52" t="s">
        <v>180</v>
      </c>
      <c r="G52" s="50">
        <v>119.98</v>
      </c>
    </row>
    <row r="53" spans="1:7">
      <c r="A53" s="46" t="s">
        <v>181</v>
      </c>
      <c r="B53" s="53" t="s">
        <v>182</v>
      </c>
      <c r="C53" s="47" t="s">
        <v>2</v>
      </c>
      <c r="D53" s="48" t="s">
        <v>17</v>
      </c>
      <c r="E53" s="55" t="s">
        <v>183</v>
      </c>
      <c r="F53" s="52" t="s">
        <v>184</v>
      </c>
      <c r="G53" s="50">
        <v>59.65</v>
      </c>
    </row>
    <row r="54" spans="1:7">
      <c r="A54" s="46" t="s">
        <v>106</v>
      </c>
      <c r="B54" s="53" t="s">
        <v>107</v>
      </c>
      <c r="C54" s="47" t="s">
        <v>2</v>
      </c>
      <c r="D54" s="48" t="s">
        <v>17</v>
      </c>
      <c r="E54" s="51"/>
      <c r="F54" s="52"/>
      <c r="G54" s="50"/>
    </row>
    <row r="55" spans="1:7">
      <c r="A55" s="46" t="s">
        <v>108</v>
      </c>
      <c r="B55" s="53" t="s">
        <v>109</v>
      </c>
      <c r="C55" s="47" t="s">
        <v>2</v>
      </c>
      <c r="D55" s="48" t="s">
        <v>17</v>
      </c>
      <c r="E55" s="51" t="s">
        <v>175</v>
      </c>
      <c r="F55" s="52" t="s">
        <v>185</v>
      </c>
      <c r="G55" s="50">
        <v>5.23</v>
      </c>
    </row>
    <row r="56" spans="1:7">
      <c r="A56" s="46" t="s">
        <v>110</v>
      </c>
      <c r="B56" s="53"/>
      <c r="C56" s="47" t="s">
        <v>2</v>
      </c>
      <c r="D56" s="48" t="s">
        <v>17</v>
      </c>
      <c r="E56" s="51"/>
      <c r="F56" s="52"/>
      <c r="G56" s="50"/>
    </row>
    <row r="57" spans="1:7">
      <c r="A57" s="46" t="s">
        <v>53</v>
      </c>
      <c r="B57" s="53" t="s">
        <v>111</v>
      </c>
      <c r="C57" s="47" t="s">
        <v>2</v>
      </c>
      <c r="D57" s="48" t="s">
        <v>17</v>
      </c>
      <c r="E57" s="51" t="s">
        <v>186</v>
      </c>
      <c r="F57" s="52" t="s">
        <v>187</v>
      </c>
      <c r="G57" s="50">
        <v>85.09</v>
      </c>
    </row>
    <row r="58" spans="1:7">
      <c r="A58" s="46" t="s">
        <v>112</v>
      </c>
      <c r="B58" s="53" t="s">
        <v>113</v>
      </c>
      <c r="C58" s="47" t="s">
        <v>2</v>
      </c>
      <c r="D58" s="48" t="s">
        <v>17</v>
      </c>
      <c r="E58" s="51"/>
      <c r="F58" s="52"/>
      <c r="G58" s="50"/>
    </row>
    <row r="59" spans="1:7">
      <c r="A59" s="46" t="s">
        <v>114</v>
      </c>
      <c r="B59" s="53"/>
      <c r="C59" s="47" t="s">
        <v>2</v>
      </c>
      <c r="D59" s="48" t="s">
        <v>17</v>
      </c>
      <c r="E59" s="51"/>
      <c r="F59" s="52"/>
      <c r="G59" s="50"/>
    </row>
    <row r="60" spans="1:7">
      <c r="A60" s="46" t="s">
        <v>54</v>
      </c>
      <c r="B60" s="53"/>
      <c r="C60" s="47" t="s">
        <v>2</v>
      </c>
      <c r="D60" s="48" t="s">
        <v>17</v>
      </c>
      <c r="E60" s="51"/>
      <c r="F60" s="52"/>
      <c r="G60" s="50"/>
    </row>
    <row r="61" spans="1:7">
      <c r="A61" s="46" t="s">
        <v>42</v>
      </c>
      <c r="B61" s="53"/>
      <c r="C61" s="47" t="s">
        <v>2</v>
      </c>
      <c r="D61" s="48" t="s">
        <v>17</v>
      </c>
      <c r="E61" s="51" t="s">
        <v>188</v>
      </c>
      <c r="F61" s="52" t="s">
        <v>189</v>
      </c>
      <c r="G61" s="50">
        <v>64</v>
      </c>
    </row>
    <row r="62" spans="1:7">
      <c r="A62" s="46" t="s">
        <v>115</v>
      </c>
      <c r="B62" s="53"/>
      <c r="C62" s="47" t="s">
        <v>2</v>
      </c>
      <c r="D62" s="48" t="s">
        <v>17</v>
      </c>
      <c r="E62" s="49" t="s">
        <v>177</v>
      </c>
      <c r="F62" s="52" t="s">
        <v>190</v>
      </c>
      <c r="G62" s="50">
        <v>138</v>
      </c>
    </row>
    <row r="63" spans="1:7">
      <c r="A63" s="46" t="s">
        <v>60</v>
      </c>
      <c r="B63" s="53"/>
      <c r="C63" s="47" t="s">
        <v>2</v>
      </c>
      <c r="D63" s="48" t="s">
        <v>55</v>
      </c>
      <c r="E63" s="51"/>
      <c r="F63" s="52"/>
      <c r="G63" s="50"/>
    </row>
    <row r="64" spans="1:7">
      <c r="A64" s="46" t="s">
        <v>116</v>
      </c>
      <c r="B64" s="53" t="s">
        <v>117</v>
      </c>
      <c r="C64" s="47" t="s">
        <v>2</v>
      </c>
      <c r="D64" s="48" t="s">
        <v>55</v>
      </c>
      <c r="E64" s="51"/>
      <c r="F64" s="52"/>
      <c r="G64" s="50"/>
    </row>
    <row r="65" spans="1:7">
      <c r="A65" s="46" t="s">
        <v>43</v>
      </c>
      <c r="B65" s="53"/>
      <c r="C65" s="47" t="s">
        <v>2</v>
      </c>
      <c r="D65" s="48"/>
      <c r="E65" s="49"/>
      <c r="F65" s="52"/>
      <c r="G65" s="50">
        <v>0</v>
      </c>
    </row>
    <row r="66" spans="1:7">
      <c r="A66" s="46" t="s">
        <v>48</v>
      </c>
      <c r="B66" s="53"/>
      <c r="C66" s="47" t="s">
        <v>2</v>
      </c>
      <c r="D66" s="48"/>
      <c r="E66" s="49"/>
      <c r="F66" s="52"/>
      <c r="G66" s="50">
        <v>0</v>
      </c>
    </row>
    <row r="67" spans="1:7">
      <c r="A67" s="46" t="s">
        <v>118</v>
      </c>
      <c r="B67" s="53"/>
      <c r="C67" s="47" t="s">
        <v>2</v>
      </c>
      <c r="D67" s="48" t="s">
        <v>55</v>
      </c>
      <c r="E67" s="51"/>
      <c r="F67" s="52"/>
      <c r="G67" s="50"/>
    </row>
    <row r="68" spans="1:7">
      <c r="A68" s="46" t="s">
        <v>191</v>
      </c>
      <c r="B68" s="53"/>
      <c r="C68" s="47" t="s">
        <v>2</v>
      </c>
      <c r="D68" s="48" t="s">
        <v>17</v>
      </c>
      <c r="E68" s="51" t="s">
        <v>192</v>
      </c>
      <c r="F68" s="52" t="s">
        <v>193</v>
      </c>
      <c r="G68" s="50">
        <v>129.25</v>
      </c>
    </row>
    <row r="69" spans="1:7">
      <c r="A69" s="46" t="s">
        <v>119</v>
      </c>
      <c r="B69" s="53" t="s">
        <v>120</v>
      </c>
      <c r="C69" s="47" t="s">
        <v>2</v>
      </c>
      <c r="D69" s="48" t="s">
        <v>17</v>
      </c>
      <c r="E69" s="56"/>
      <c r="F69" s="57"/>
      <c r="G69" s="58"/>
    </row>
    <row r="70" spans="1:7">
      <c r="A70" s="46" t="s">
        <v>121</v>
      </c>
      <c r="B70" s="53"/>
      <c r="C70" s="47" t="s">
        <v>2</v>
      </c>
      <c r="D70" s="48" t="s">
        <v>17</v>
      </c>
      <c r="E70" s="51"/>
      <c r="F70" s="52"/>
      <c r="G70" s="50"/>
    </row>
    <row r="71" spans="1:7">
      <c r="A71" s="46" t="s">
        <v>122</v>
      </c>
      <c r="B71" s="53" t="s">
        <v>123</v>
      </c>
      <c r="C71" s="47" t="s">
        <v>2</v>
      </c>
      <c r="D71" s="48" t="s">
        <v>17</v>
      </c>
      <c r="E71" s="51"/>
      <c r="F71" s="54"/>
      <c r="G71" s="50"/>
    </row>
    <row r="72" spans="1:7">
      <c r="A72" s="46" t="s">
        <v>124</v>
      </c>
      <c r="B72" s="53"/>
      <c r="C72" s="47" t="s">
        <v>2</v>
      </c>
      <c r="D72" s="48" t="s">
        <v>17</v>
      </c>
      <c r="E72" s="51"/>
      <c r="F72" s="54"/>
      <c r="G72" s="50"/>
    </row>
    <row r="73" spans="1:7">
      <c r="A73" s="46" t="s">
        <v>194</v>
      </c>
      <c r="B73" s="53" t="s">
        <v>195</v>
      </c>
      <c r="C73" s="47" t="s">
        <v>2</v>
      </c>
      <c r="D73" s="48" t="s">
        <v>17</v>
      </c>
      <c r="E73" s="51" t="s">
        <v>179</v>
      </c>
      <c r="F73" s="54" t="s">
        <v>196</v>
      </c>
      <c r="G73" s="50">
        <v>275.82</v>
      </c>
    </row>
    <row r="74" spans="1:7">
      <c r="A74" s="46" t="s">
        <v>125</v>
      </c>
      <c r="B74" s="53" t="s">
        <v>126</v>
      </c>
      <c r="C74" s="47" t="s">
        <v>2</v>
      </c>
      <c r="D74" s="48" t="s">
        <v>17</v>
      </c>
      <c r="E74" s="51"/>
      <c r="F74" s="54"/>
      <c r="G74" s="50"/>
    </row>
    <row r="75" spans="1:7">
      <c r="A75" s="46" t="s">
        <v>128</v>
      </c>
      <c r="B75" s="53"/>
      <c r="C75" s="47" t="s">
        <v>2</v>
      </c>
      <c r="D75" s="48" t="s">
        <v>65</v>
      </c>
      <c r="E75" s="51"/>
      <c r="F75" s="54"/>
      <c r="G75" s="50"/>
    </row>
    <row r="76" spans="1:7">
      <c r="A76" s="46" t="s">
        <v>127</v>
      </c>
      <c r="B76" s="53"/>
      <c r="C76" s="47" t="s">
        <v>2</v>
      </c>
      <c r="D76" s="48" t="s">
        <v>17</v>
      </c>
      <c r="E76" s="51"/>
      <c r="F76" s="54"/>
      <c r="G76" s="50"/>
    </row>
    <row r="77" spans="1:7">
      <c r="A77" s="46" t="s">
        <v>129</v>
      </c>
      <c r="B77" s="53" t="s">
        <v>130</v>
      </c>
      <c r="C77" s="47" t="s">
        <v>2</v>
      </c>
      <c r="D77" s="48" t="s">
        <v>17</v>
      </c>
      <c r="E77" s="51"/>
      <c r="F77" s="52"/>
      <c r="G77" s="50"/>
    </row>
    <row r="78" spans="1:7">
      <c r="A78" s="46" t="s">
        <v>197</v>
      </c>
      <c r="B78" s="53" t="s">
        <v>198</v>
      </c>
      <c r="C78" s="47" t="s">
        <v>2</v>
      </c>
      <c r="D78" s="48" t="s">
        <v>17</v>
      </c>
      <c r="E78" s="51" t="s">
        <v>199</v>
      </c>
      <c r="F78" s="52" t="s">
        <v>200</v>
      </c>
      <c r="G78" s="50">
        <v>5</v>
      </c>
    </row>
    <row r="79" spans="1:7">
      <c r="A79" s="46" t="s">
        <v>131</v>
      </c>
      <c r="B79" s="53"/>
      <c r="C79" s="47" t="s">
        <v>2</v>
      </c>
      <c r="D79" s="48" t="s">
        <v>17</v>
      </c>
      <c r="E79" s="51"/>
      <c r="F79" s="52"/>
      <c r="G79" s="50"/>
    </row>
    <row r="80" spans="1:7">
      <c r="A80" s="46" t="s">
        <v>132</v>
      </c>
      <c r="B80" s="53"/>
      <c r="C80" s="47" t="s">
        <v>2</v>
      </c>
      <c r="D80" s="48" t="s">
        <v>17</v>
      </c>
      <c r="E80" s="51"/>
      <c r="F80" s="52"/>
      <c r="G80" s="50"/>
    </row>
    <row r="81" spans="1:7">
      <c r="A81" s="46" t="s">
        <v>50</v>
      </c>
      <c r="B81" s="53"/>
      <c r="C81" s="47" t="s">
        <v>2</v>
      </c>
      <c r="D81" s="48"/>
      <c r="E81" s="49"/>
      <c r="F81" s="52"/>
      <c r="G81" s="50">
        <v>0</v>
      </c>
    </row>
    <row r="82" spans="1:7">
      <c r="A82" s="46" t="s">
        <v>133</v>
      </c>
      <c r="B82" s="53" t="s">
        <v>134</v>
      </c>
      <c r="C82" s="47" t="s">
        <v>2</v>
      </c>
      <c r="D82" s="48" t="s">
        <v>17</v>
      </c>
      <c r="E82" s="51" t="s">
        <v>201</v>
      </c>
      <c r="F82" s="52" t="s">
        <v>202</v>
      </c>
      <c r="G82" s="50">
        <v>37.049999999999997</v>
      </c>
    </row>
    <row r="83" spans="1:7">
      <c r="A83" s="46" t="s">
        <v>135</v>
      </c>
      <c r="B83" s="53" t="s">
        <v>136</v>
      </c>
      <c r="C83" s="47" t="s">
        <v>2</v>
      </c>
      <c r="D83" s="48" t="s">
        <v>17</v>
      </c>
      <c r="E83" s="51" t="s">
        <v>153</v>
      </c>
      <c r="F83" s="52" t="s">
        <v>164</v>
      </c>
      <c r="G83" s="50">
        <v>388.65</v>
      </c>
    </row>
    <row r="84" spans="1:7">
      <c r="A84" s="46" t="s">
        <v>137</v>
      </c>
      <c r="B84" s="53" t="s">
        <v>138</v>
      </c>
      <c r="C84" s="47" t="s">
        <v>2</v>
      </c>
      <c r="D84" s="48" t="s">
        <v>17</v>
      </c>
      <c r="E84" s="51"/>
      <c r="F84" s="52"/>
      <c r="G84" s="50"/>
    </row>
    <row r="85" spans="1:7">
      <c r="A85" s="46" t="s">
        <v>139</v>
      </c>
      <c r="B85" s="53"/>
      <c r="C85" s="47" t="s">
        <v>2</v>
      </c>
      <c r="D85" s="48" t="s">
        <v>65</v>
      </c>
      <c r="E85" s="51"/>
      <c r="F85" s="52"/>
      <c r="G85" s="50">
        <v>21.55</v>
      </c>
    </row>
    <row r="86" spans="1:7">
      <c r="A86" s="46" t="s">
        <v>44</v>
      </c>
      <c r="B86" s="53" t="s">
        <v>33</v>
      </c>
      <c r="C86" s="47" t="s">
        <v>2</v>
      </c>
      <c r="D86" s="48"/>
      <c r="E86" s="49"/>
      <c r="F86" s="52"/>
      <c r="G86" s="50">
        <v>0</v>
      </c>
    </row>
    <row r="87" spans="1:7">
      <c r="A87" s="46" t="s">
        <v>204</v>
      </c>
      <c r="B87" s="53" t="s">
        <v>205</v>
      </c>
      <c r="C87" s="47" t="s">
        <v>2</v>
      </c>
      <c r="D87" s="48" t="s">
        <v>17</v>
      </c>
      <c r="E87" s="49" t="s">
        <v>206</v>
      </c>
      <c r="F87" s="52" t="s">
        <v>207</v>
      </c>
      <c r="G87" s="50">
        <v>45</v>
      </c>
    </row>
    <row r="88" spans="1:7">
      <c r="A88" s="46" t="s">
        <v>140</v>
      </c>
      <c r="B88" s="53" t="s">
        <v>141</v>
      </c>
      <c r="C88" s="47" t="s">
        <v>2</v>
      </c>
      <c r="D88" s="48" t="s">
        <v>17</v>
      </c>
      <c r="E88" s="51"/>
      <c r="F88" s="52"/>
      <c r="G88" s="50"/>
    </row>
    <row r="89" spans="1:7" ht="39.950000000000003" customHeight="1">
      <c r="A89" s="59" t="s">
        <v>149</v>
      </c>
      <c r="B89" s="53"/>
      <c r="C89" s="60" t="s">
        <v>2</v>
      </c>
      <c r="D89" s="48" t="s">
        <v>17</v>
      </c>
      <c r="E89" s="51" t="s">
        <v>188</v>
      </c>
      <c r="F89" s="52" t="s">
        <v>203</v>
      </c>
      <c r="G89" s="50">
        <v>270</v>
      </c>
    </row>
    <row r="90" spans="1:7">
      <c r="A90" s="46" t="s">
        <v>142</v>
      </c>
      <c r="B90" s="53"/>
      <c r="C90" s="47" t="s">
        <v>2</v>
      </c>
      <c r="D90" s="48" t="s">
        <v>17</v>
      </c>
      <c r="E90" s="51"/>
      <c r="F90" s="52"/>
      <c r="G90" s="50"/>
    </row>
    <row r="91" spans="1:7">
      <c r="A91" s="46" t="s">
        <v>51</v>
      </c>
      <c r="B91" s="53"/>
      <c r="C91" s="47" t="s">
        <v>2</v>
      </c>
      <c r="D91" s="48" t="s">
        <v>17</v>
      </c>
      <c r="E91" s="51" t="s">
        <v>177</v>
      </c>
      <c r="F91" s="52" t="s">
        <v>208</v>
      </c>
      <c r="G91" s="50">
        <v>148.94</v>
      </c>
    </row>
    <row r="92" spans="1:7">
      <c r="A92" s="46" t="s">
        <v>209</v>
      </c>
      <c r="B92" s="53"/>
      <c r="C92" s="47" t="s">
        <v>2</v>
      </c>
      <c r="D92" s="48" t="s">
        <v>17</v>
      </c>
      <c r="E92" s="51" t="s">
        <v>210</v>
      </c>
      <c r="F92" s="52" t="s">
        <v>211</v>
      </c>
      <c r="G92" s="50">
        <v>48.72</v>
      </c>
    </row>
    <row r="93" spans="1:7">
      <c r="A93" s="46" t="s">
        <v>145</v>
      </c>
      <c r="B93" s="53"/>
      <c r="C93" s="47" t="s">
        <v>2</v>
      </c>
      <c r="D93" s="48" t="s">
        <v>17</v>
      </c>
      <c r="E93" s="49"/>
      <c r="F93" s="52"/>
      <c r="G93" s="50"/>
    </row>
    <row r="94" spans="1:7">
      <c r="A94" s="46" t="s">
        <v>215</v>
      </c>
      <c r="B94" s="53"/>
      <c r="C94" s="47" t="s">
        <v>2</v>
      </c>
      <c r="D94" s="48" t="s">
        <v>17</v>
      </c>
      <c r="E94" s="49" t="s">
        <v>177</v>
      </c>
      <c r="F94" s="52" t="s">
        <v>216</v>
      </c>
      <c r="G94" s="50">
        <v>101</v>
      </c>
    </row>
    <row r="95" spans="1:7">
      <c r="A95" s="46" t="s">
        <v>146</v>
      </c>
      <c r="B95" s="53" t="s">
        <v>147</v>
      </c>
      <c r="C95" s="47" t="s">
        <v>2</v>
      </c>
      <c r="D95" s="48" t="s">
        <v>17</v>
      </c>
      <c r="E95" s="49"/>
      <c r="F95" s="52"/>
      <c r="G95" s="50"/>
    </row>
    <row r="96" spans="1:7">
      <c r="A96" s="46" t="s">
        <v>212</v>
      </c>
      <c r="B96" s="53" t="s">
        <v>213</v>
      </c>
      <c r="C96" s="47" t="s">
        <v>2</v>
      </c>
      <c r="D96" s="48" t="s">
        <v>17</v>
      </c>
      <c r="E96" s="49" t="s">
        <v>177</v>
      </c>
      <c r="F96" s="52" t="s">
        <v>214</v>
      </c>
      <c r="G96" s="50">
        <v>108</v>
      </c>
    </row>
    <row r="97" spans="1:7">
      <c r="G97" s="64" t="s">
        <v>33</v>
      </c>
    </row>
    <row r="98" spans="1:7">
      <c r="A98" s="65"/>
      <c r="B98" s="81"/>
      <c r="C98" s="66"/>
      <c r="D98" s="67"/>
      <c r="E98" s="68"/>
      <c r="F98" s="78"/>
      <c r="G98" s="69"/>
    </row>
    <row r="99" spans="1:7">
      <c r="A99" s="65"/>
      <c r="B99" s="81"/>
      <c r="C99" s="66"/>
      <c r="D99" s="67"/>
      <c r="E99" s="68"/>
      <c r="F99" s="79"/>
      <c r="G99" s="69"/>
    </row>
    <row r="100" spans="1:7">
      <c r="A100" s="65"/>
      <c r="B100" s="81"/>
      <c r="C100" s="66"/>
      <c r="D100" s="67"/>
      <c r="E100" s="68"/>
      <c r="F100" s="79"/>
      <c r="G100" s="69"/>
    </row>
    <row r="101" spans="1:7" ht="18" thickBot="1">
      <c r="A101" s="65"/>
      <c r="B101" s="81"/>
      <c r="C101" s="66"/>
      <c r="D101" s="67"/>
      <c r="E101" s="68"/>
      <c r="F101" s="78"/>
      <c r="G101" s="70">
        <f>SUM(G2:G100)</f>
        <v>3766.2100000000005</v>
      </c>
    </row>
    <row r="102" spans="1:7" ht="18" thickTop="1">
      <c r="B102" s="71"/>
      <c r="C102" s="66"/>
      <c r="D102" s="72"/>
      <c r="E102" s="68"/>
      <c r="F102" s="79"/>
      <c r="G102" s="73"/>
    </row>
    <row r="103" spans="1:7">
      <c r="B103" s="71"/>
      <c r="C103" s="66"/>
      <c r="D103" s="72"/>
      <c r="E103" s="68" t="s">
        <v>33</v>
      </c>
      <c r="F103" s="79"/>
      <c r="G103" s="74"/>
    </row>
    <row r="104" spans="1:7">
      <c r="B104" s="71"/>
      <c r="C104" s="66"/>
      <c r="D104" s="72"/>
      <c r="E104" s="68"/>
      <c r="F104" s="79"/>
      <c r="G104" s="74"/>
    </row>
    <row r="105" spans="1:7">
      <c r="B105" s="71"/>
      <c r="C105" s="66"/>
      <c r="D105" s="72"/>
      <c r="E105" s="68"/>
      <c r="F105" s="79"/>
      <c r="G105" s="74"/>
    </row>
    <row r="106" spans="1:7">
      <c r="B106" s="71"/>
      <c r="C106" s="66"/>
      <c r="D106" s="72"/>
      <c r="E106" s="68"/>
      <c r="F106" s="79"/>
      <c r="G106" s="74"/>
    </row>
    <row r="107" spans="1:7">
      <c r="B107" s="71"/>
      <c r="C107" s="66"/>
      <c r="D107" s="72"/>
      <c r="E107" s="68"/>
      <c r="F107" s="79"/>
      <c r="G107" s="74"/>
    </row>
    <row r="108" spans="1:7">
      <c r="B108" s="71"/>
      <c r="C108" s="66"/>
      <c r="D108" s="72"/>
      <c r="E108" s="68"/>
      <c r="F108" s="79"/>
      <c r="G108" s="74"/>
    </row>
    <row r="109" spans="1:7">
      <c r="B109" s="71"/>
      <c r="C109" s="66"/>
      <c r="D109" s="72"/>
      <c r="E109" s="68"/>
      <c r="F109" s="79"/>
      <c r="G109" s="74"/>
    </row>
    <row r="110" spans="1:7">
      <c r="B110" s="71"/>
      <c r="C110" s="66"/>
      <c r="D110" s="72"/>
      <c r="E110" s="68"/>
      <c r="F110" s="79"/>
      <c r="G110" s="74"/>
    </row>
    <row r="111" spans="1:7">
      <c r="B111" s="71"/>
      <c r="C111" s="66"/>
      <c r="D111" s="72"/>
      <c r="E111" s="68"/>
      <c r="F111" s="79"/>
      <c r="G111" s="74"/>
    </row>
    <row r="112" spans="1:7">
      <c r="B112" s="75"/>
      <c r="C112" s="66"/>
      <c r="D112" s="72"/>
      <c r="E112" s="68"/>
      <c r="F112" s="79"/>
      <c r="G112" s="74"/>
    </row>
    <row r="113" spans="3:7">
      <c r="C113" s="66"/>
      <c r="D113" s="72"/>
      <c r="E113" s="68"/>
      <c r="F113" s="80"/>
      <c r="G113" s="76"/>
    </row>
    <row r="115" spans="3:7">
      <c r="G115" s="77"/>
    </row>
  </sheetData>
  <sortState ref="A2:G96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2017-06 Monthly Report</vt:lpstr>
      <vt:lpstr>2017-06 Account Details</vt:lpstr>
      <vt:lpstr>2017-06 Blue Can Deposits</vt:lpstr>
      <vt:lpstr>1</vt:lpstr>
      <vt:lpstr>'2017-06 Account Details'!Print_Area</vt:lpstr>
      <vt:lpstr>'2017-06 Monthly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ChrisD</dc:creator>
  <cp:lastModifiedBy>Poppy1</cp:lastModifiedBy>
  <cp:lastPrinted>2017-07-07T23:25:47Z</cp:lastPrinted>
  <dcterms:created xsi:type="dcterms:W3CDTF">2010-04-08T01:53:53Z</dcterms:created>
  <dcterms:modified xsi:type="dcterms:W3CDTF">2017-07-07T23:26:56Z</dcterms:modified>
</cp:coreProperties>
</file>